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22\"/>
    </mc:Choice>
  </mc:AlternateContent>
  <xr:revisionPtr revIDLastSave="0" documentId="8_{65F88095-F6B3-4071-BDC6-AF3C21B013A4}" xr6:coauthVersionLast="47" xr6:coauthVersionMax="47" xr10:uidLastSave="{00000000-0000-0000-0000-000000000000}"/>
  <bookViews>
    <workbookView xWindow="1215" yWindow="360" windowWidth="20700" windowHeight="20205" firstSheet="1" activeTab="1" xr2:uid="{00000000-000D-0000-FFFF-FFFF00000000}"/>
  </bookViews>
  <sheets>
    <sheet name="Instructions" sheetId="32" r:id="rId1"/>
    <sheet name="Tests - Commission Exhibit" sheetId="26" r:id="rId2"/>
  </sheets>
  <externalReferences>
    <externalReference r:id="rId3"/>
    <externalReference r:id="rId4"/>
  </externalReferences>
  <definedNames>
    <definedName name="AC_RATE">#REF!</definedName>
    <definedName name="Annual_Dth_Savings_per_Unit">#REF!</definedName>
    <definedName name="Annual_Participation">#REF!</definedName>
    <definedName name="Avoided_Costs">#REF!</definedName>
    <definedName name="Commercial">#REF!</definedName>
    <definedName name="CS_RATE">#REF!</definedName>
    <definedName name="Customer_Savings">#REF!</definedName>
    <definedName name="DISC_PAYBACK">#REF!</definedName>
    <definedName name="Discount_Rate">#REF!</definedName>
    <definedName name="input">#REF!</definedName>
    <definedName name="Lifecycle">#REF!</definedName>
    <definedName name="Lost_Revenue">#REF!</definedName>
    <definedName name="Measure">#REF!</definedName>
    <definedName name="Measures">#REF!</definedName>
    <definedName name="Measures1">[1]Inputs!$A$3:$A$61</definedName>
    <definedName name="_xlnm.Print_Area" localSheetId="1">'Tests - Commission Exhibit'!$A$1:$Q$384</definedName>
    <definedName name="_xlnm.Print_Titles" localSheetId="1">'Tests - Commission Exhibit'!$1:$1</definedName>
    <definedName name="Total_Customer_Base">#REF!</definedName>
    <definedName name="Year">#REF!</definedName>
    <definedName name="Years">#REF!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1" i="32" l="1"/>
  <c r="L171" i="32" s="1"/>
  <c r="N171" i="32" s="1"/>
  <c r="I171" i="32"/>
  <c r="J170" i="32"/>
  <c r="K170" i="32" s="1"/>
  <c r="I170" i="32"/>
  <c r="J169" i="32"/>
  <c r="K169" i="32" s="1"/>
  <c r="I169" i="32"/>
  <c r="J168" i="32"/>
  <c r="L168" i="32" s="1"/>
  <c r="N168" i="32" s="1"/>
  <c r="I168" i="32"/>
  <c r="J167" i="32"/>
  <c r="L167" i="32" s="1"/>
  <c r="N167" i="32" s="1"/>
  <c r="I167" i="32"/>
  <c r="J166" i="32"/>
  <c r="L166" i="32" s="1"/>
  <c r="N166" i="32" s="1"/>
  <c r="I166" i="32"/>
  <c r="J165" i="32"/>
  <c r="K165" i="32" s="1"/>
  <c r="I165" i="32"/>
  <c r="J164" i="32"/>
  <c r="L164" i="32" s="1"/>
  <c r="N164" i="32" s="1"/>
  <c r="I164" i="32"/>
  <c r="J163" i="32"/>
  <c r="L163" i="32" s="1"/>
  <c r="N163" i="32" s="1"/>
  <c r="I163" i="32"/>
  <c r="J162" i="32"/>
  <c r="L162" i="32" s="1"/>
  <c r="N162" i="32" s="1"/>
  <c r="I162" i="32"/>
  <c r="J161" i="32"/>
  <c r="K161" i="32" s="1"/>
  <c r="I161" i="32"/>
  <c r="J160" i="32"/>
  <c r="L160" i="32" s="1"/>
  <c r="N160" i="32" s="1"/>
  <c r="I160" i="32"/>
  <c r="J159" i="32"/>
  <c r="L159" i="32" s="1"/>
  <c r="N159" i="32" s="1"/>
  <c r="I159" i="32"/>
  <c r="J158" i="32"/>
  <c r="L158" i="32" s="1"/>
  <c r="N158" i="32" s="1"/>
  <c r="I158" i="32"/>
  <c r="J157" i="32"/>
  <c r="K157" i="32" s="1"/>
  <c r="I157" i="32"/>
  <c r="J156" i="32"/>
  <c r="L156" i="32" s="1"/>
  <c r="N156" i="32" s="1"/>
  <c r="I156" i="32"/>
  <c r="J155" i="32"/>
  <c r="L155" i="32" s="1"/>
  <c r="N155" i="32" s="1"/>
  <c r="I155" i="32"/>
  <c r="J154" i="32"/>
  <c r="L154" i="32" s="1"/>
  <c r="N154" i="32" s="1"/>
  <c r="I154" i="32"/>
  <c r="J153" i="32"/>
  <c r="K153" i="32" s="1"/>
  <c r="I153" i="32"/>
  <c r="J152" i="32"/>
  <c r="L152" i="32" s="1"/>
  <c r="N152" i="32" s="1"/>
  <c r="I152" i="32"/>
  <c r="J151" i="32"/>
  <c r="L151" i="32" s="1"/>
  <c r="N151" i="32" s="1"/>
  <c r="I151" i="32"/>
  <c r="J150" i="32"/>
  <c r="L150" i="32" s="1"/>
  <c r="N150" i="32" s="1"/>
  <c r="I150" i="32"/>
  <c r="J149" i="32"/>
  <c r="K149" i="32" s="1"/>
  <c r="I149" i="32"/>
  <c r="J148" i="32"/>
  <c r="L148" i="32" s="1"/>
  <c r="N148" i="32" s="1"/>
  <c r="I148" i="32"/>
  <c r="J147" i="32"/>
  <c r="L147" i="32" s="1"/>
  <c r="N147" i="32" s="1"/>
  <c r="I147" i="32"/>
  <c r="J146" i="32"/>
  <c r="L146" i="32" s="1"/>
  <c r="N146" i="32" s="1"/>
  <c r="I146" i="32"/>
  <c r="J145" i="32"/>
  <c r="K145" i="32" s="1"/>
  <c r="I145" i="32"/>
  <c r="J144" i="32"/>
  <c r="L144" i="32" s="1"/>
  <c r="N144" i="32" s="1"/>
  <c r="I144" i="32"/>
  <c r="J143" i="32"/>
  <c r="L143" i="32" s="1"/>
  <c r="N143" i="32" s="1"/>
  <c r="I143" i="32"/>
  <c r="J142" i="32"/>
  <c r="L142" i="32" s="1"/>
  <c r="N142" i="32" s="1"/>
  <c r="I142" i="32"/>
  <c r="J141" i="32"/>
  <c r="L141" i="32" s="1"/>
  <c r="N141" i="32" s="1"/>
  <c r="I141" i="32"/>
  <c r="J140" i="32"/>
  <c r="L140" i="32" s="1"/>
  <c r="N140" i="32" s="1"/>
  <c r="I140" i="32"/>
  <c r="J139" i="32"/>
  <c r="L139" i="32" s="1"/>
  <c r="N139" i="32" s="1"/>
  <c r="I139" i="32"/>
  <c r="J138" i="32"/>
  <c r="L138" i="32" s="1"/>
  <c r="N138" i="32" s="1"/>
  <c r="I138" i="32"/>
  <c r="J137" i="32"/>
  <c r="L137" i="32" s="1"/>
  <c r="N137" i="32" s="1"/>
  <c r="I137" i="32"/>
  <c r="J136" i="32"/>
  <c r="L136" i="32" s="1"/>
  <c r="N136" i="32" s="1"/>
  <c r="I136" i="32"/>
  <c r="J135" i="32"/>
  <c r="L135" i="32" s="1"/>
  <c r="N135" i="32" s="1"/>
  <c r="I135" i="32"/>
  <c r="J134" i="32"/>
  <c r="L134" i="32" s="1"/>
  <c r="N134" i="32" s="1"/>
  <c r="I134" i="32"/>
  <c r="J133" i="32"/>
  <c r="L133" i="32" s="1"/>
  <c r="N133" i="32" s="1"/>
  <c r="I133" i="32"/>
  <c r="J132" i="32"/>
  <c r="L132" i="32" s="1"/>
  <c r="N132" i="32" s="1"/>
  <c r="I132" i="32"/>
  <c r="J131" i="32"/>
  <c r="L131" i="32" s="1"/>
  <c r="N131" i="32" s="1"/>
  <c r="I131" i="32"/>
  <c r="J130" i="32"/>
  <c r="L130" i="32" s="1"/>
  <c r="N130" i="32" s="1"/>
  <c r="I130" i="32"/>
  <c r="J129" i="32"/>
  <c r="L129" i="32" s="1"/>
  <c r="N129" i="32" s="1"/>
  <c r="I129" i="32"/>
  <c r="J128" i="32"/>
  <c r="L128" i="32" s="1"/>
  <c r="N128" i="32" s="1"/>
  <c r="I128" i="32"/>
  <c r="J127" i="32"/>
  <c r="L127" i="32" s="1"/>
  <c r="N127" i="32" s="1"/>
  <c r="I127" i="32"/>
  <c r="J126" i="32"/>
  <c r="L126" i="32" s="1"/>
  <c r="N126" i="32" s="1"/>
  <c r="I126" i="32"/>
  <c r="J125" i="32"/>
  <c r="L125" i="32" s="1"/>
  <c r="N125" i="32" s="1"/>
  <c r="I125" i="32"/>
  <c r="J124" i="32"/>
  <c r="L124" i="32" s="1"/>
  <c r="N124" i="32" s="1"/>
  <c r="I124" i="32"/>
  <c r="J123" i="32"/>
  <c r="L123" i="32" s="1"/>
  <c r="N123" i="32" s="1"/>
  <c r="I123" i="32"/>
  <c r="J122" i="32"/>
  <c r="L122" i="32" s="1"/>
  <c r="N122" i="32" s="1"/>
  <c r="I122" i="32"/>
  <c r="J121" i="32"/>
  <c r="L121" i="32" s="1"/>
  <c r="N121" i="32" s="1"/>
  <c r="I121" i="32"/>
  <c r="J120" i="32"/>
  <c r="L120" i="32" s="1"/>
  <c r="N120" i="32" s="1"/>
  <c r="I120" i="32"/>
  <c r="J119" i="32"/>
  <c r="L119" i="32" s="1"/>
  <c r="N119" i="32" s="1"/>
  <c r="I119" i="32"/>
  <c r="J118" i="32"/>
  <c r="L118" i="32" s="1"/>
  <c r="N118" i="32" s="1"/>
  <c r="I118" i="32"/>
  <c r="J117" i="32"/>
  <c r="L117" i="32" s="1"/>
  <c r="N117" i="32" s="1"/>
  <c r="I117" i="32"/>
  <c r="J116" i="32"/>
  <c r="L116" i="32" s="1"/>
  <c r="N116" i="32" s="1"/>
  <c r="I116" i="32"/>
  <c r="J115" i="32"/>
  <c r="L115" i="32" s="1"/>
  <c r="N115" i="32" s="1"/>
  <c r="I115" i="32"/>
  <c r="J114" i="32"/>
  <c r="L114" i="32" s="1"/>
  <c r="N114" i="32" s="1"/>
  <c r="I114" i="32"/>
  <c r="J113" i="32"/>
  <c r="L113" i="32" s="1"/>
  <c r="N113" i="32" s="1"/>
  <c r="I113" i="32"/>
  <c r="J112" i="32"/>
  <c r="L112" i="32" s="1"/>
  <c r="N112" i="32" s="1"/>
  <c r="I112" i="32"/>
  <c r="J111" i="32"/>
  <c r="L111" i="32" s="1"/>
  <c r="N111" i="32" s="1"/>
  <c r="I111" i="32"/>
  <c r="J110" i="32"/>
  <c r="L110" i="32" s="1"/>
  <c r="N110" i="32" s="1"/>
  <c r="I110" i="32"/>
  <c r="J109" i="32"/>
  <c r="L109" i="32" s="1"/>
  <c r="N109" i="32" s="1"/>
  <c r="I109" i="32"/>
  <c r="J108" i="32"/>
  <c r="L108" i="32" s="1"/>
  <c r="N108" i="32" s="1"/>
  <c r="I108" i="32"/>
  <c r="J107" i="32"/>
  <c r="L107" i="32" s="1"/>
  <c r="N107" i="32" s="1"/>
  <c r="I107" i="32"/>
  <c r="J106" i="32"/>
  <c r="L106" i="32" s="1"/>
  <c r="N106" i="32" s="1"/>
  <c r="I106" i="32"/>
  <c r="J105" i="32"/>
  <c r="L105" i="32" s="1"/>
  <c r="N105" i="32" s="1"/>
  <c r="I105" i="32"/>
  <c r="J104" i="32"/>
  <c r="L104" i="32" s="1"/>
  <c r="N104" i="32" s="1"/>
  <c r="I104" i="32"/>
  <c r="J103" i="32"/>
  <c r="L103" i="32" s="1"/>
  <c r="N103" i="32" s="1"/>
  <c r="I103" i="32"/>
  <c r="J102" i="32"/>
  <c r="L102" i="32" s="1"/>
  <c r="N102" i="32" s="1"/>
  <c r="I102" i="32"/>
  <c r="J101" i="32"/>
  <c r="L101" i="32" s="1"/>
  <c r="N101" i="32" s="1"/>
  <c r="I101" i="32"/>
  <c r="J100" i="32"/>
  <c r="L100" i="32" s="1"/>
  <c r="N100" i="32" s="1"/>
  <c r="I100" i="32"/>
  <c r="J99" i="32"/>
  <c r="L99" i="32" s="1"/>
  <c r="N99" i="32" s="1"/>
  <c r="I99" i="32"/>
  <c r="J98" i="32"/>
  <c r="L98" i="32" s="1"/>
  <c r="N98" i="32" s="1"/>
  <c r="I98" i="32"/>
  <c r="J97" i="32"/>
  <c r="L97" i="32" s="1"/>
  <c r="N97" i="32" s="1"/>
  <c r="I97" i="32"/>
  <c r="J96" i="32"/>
  <c r="L96" i="32" s="1"/>
  <c r="N96" i="32" s="1"/>
  <c r="I96" i="32"/>
  <c r="J95" i="32"/>
  <c r="L95" i="32" s="1"/>
  <c r="N95" i="32" s="1"/>
  <c r="I95" i="32"/>
  <c r="J94" i="32"/>
  <c r="L94" i="32" s="1"/>
  <c r="N94" i="32" s="1"/>
  <c r="I94" i="32"/>
  <c r="J93" i="32"/>
  <c r="L93" i="32" s="1"/>
  <c r="N93" i="32" s="1"/>
  <c r="I93" i="32"/>
  <c r="J92" i="32"/>
  <c r="L92" i="32" s="1"/>
  <c r="N92" i="32" s="1"/>
  <c r="I92" i="32"/>
  <c r="J91" i="32"/>
  <c r="L91" i="32" s="1"/>
  <c r="N91" i="32" s="1"/>
  <c r="I91" i="32"/>
  <c r="J90" i="32"/>
  <c r="L90" i="32" s="1"/>
  <c r="N90" i="32" s="1"/>
  <c r="I90" i="32"/>
  <c r="J89" i="32"/>
  <c r="L89" i="32" s="1"/>
  <c r="N89" i="32" s="1"/>
  <c r="I89" i="32"/>
  <c r="J88" i="32"/>
  <c r="I88" i="32"/>
  <c r="J87" i="32"/>
  <c r="L87" i="32" s="1"/>
  <c r="N87" i="32" s="1"/>
  <c r="I87" i="32"/>
  <c r="J86" i="32"/>
  <c r="L86" i="32" s="1"/>
  <c r="N86" i="32" s="1"/>
  <c r="I86" i="32"/>
  <c r="J85" i="32"/>
  <c r="L85" i="32" s="1"/>
  <c r="N85" i="32" s="1"/>
  <c r="I85" i="32"/>
  <c r="J84" i="32"/>
  <c r="I84" i="32"/>
  <c r="J83" i="32"/>
  <c r="L83" i="32" s="1"/>
  <c r="N83" i="32" s="1"/>
  <c r="I83" i="32"/>
  <c r="J82" i="32"/>
  <c r="L82" i="32" s="1"/>
  <c r="N82" i="32" s="1"/>
  <c r="I82" i="32"/>
  <c r="J81" i="32"/>
  <c r="L81" i="32" s="1"/>
  <c r="N81" i="32" s="1"/>
  <c r="I81" i="32"/>
  <c r="J80" i="32"/>
  <c r="I80" i="32"/>
  <c r="J79" i="32"/>
  <c r="L79" i="32" s="1"/>
  <c r="N79" i="32" s="1"/>
  <c r="I79" i="32"/>
  <c r="J78" i="32"/>
  <c r="L78" i="32" s="1"/>
  <c r="N78" i="32" s="1"/>
  <c r="I78" i="32"/>
  <c r="J77" i="32"/>
  <c r="L77" i="32" s="1"/>
  <c r="N77" i="32" s="1"/>
  <c r="I77" i="32"/>
  <c r="J76" i="32"/>
  <c r="I76" i="32"/>
  <c r="J75" i="32"/>
  <c r="L75" i="32" s="1"/>
  <c r="N75" i="32" s="1"/>
  <c r="I75" i="32"/>
  <c r="J74" i="32"/>
  <c r="L74" i="32" s="1"/>
  <c r="N74" i="32" s="1"/>
  <c r="I74" i="32"/>
  <c r="J73" i="32"/>
  <c r="L73" i="32" s="1"/>
  <c r="N73" i="32" s="1"/>
  <c r="I73" i="32"/>
  <c r="J72" i="32"/>
  <c r="I72" i="32"/>
  <c r="J71" i="32"/>
  <c r="L71" i="32" s="1"/>
  <c r="N71" i="32" s="1"/>
  <c r="I71" i="32"/>
  <c r="J70" i="32"/>
  <c r="L70" i="32" s="1"/>
  <c r="N70" i="32" s="1"/>
  <c r="I70" i="32"/>
  <c r="J69" i="32"/>
  <c r="L69" i="32" s="1"/>
  <c r="N69" i="32" s="1"/>
  <c r="I69" i="32"/>
  <c r="J68" i="32"/>
  <c r="K68" i="32" s="1"/>
  <c r="I68" i="32"/>
  <c r="J67" i="32"/>
  <c r="L67" i="32" s="1"/>
  <c r="N67" i="32" s="1"/>
  <c r="I67" i="32"/>
  <c r="J66" i="32"/>
  <c r="L66" i="32" s="1"/>
  <c r="N66" i="32" s="1"/>
  <c r="I66" i="32"/>
  <c r="J65" i="32"/>
  <c r="L65" i="32" s="1"/>
  <c r="N65" i="32" s="1"/>
  <c r="I65" i="32"/>
  <c r="J64" i="32"/>
  <c r="K64" i="32" s="1"/>
  <c r="I64" i="32"/>
  <c r="J63" i="32"/>
  <c r="L63" i="32" s="1"/>
  <c r="N63" i="32" s="1"/>
  <c r="I63" i="32"/>
  <c r="J62" i="32"/>
  <c r="L62" i="32" s="1"/>
  <c r="N62" i="32" s="1"/>
  <c r="I62" i="32"/>
  <c r="J61" i="32"/>
  <c r="L61" i="32" s="1"/>
  <c r="N61" i="32" s="1"/>
  <c r="I61" i="32"/>
  <c r="J60" i="32"/>
  <c r="K60" i="32" s="1"/>
  <c r="I60" i="32"/>
  <c r="J59" i="32"/>
  <c r="L59" i="32" s="1"/>
  <c r="N59" i="32" s="1"/>
  <c r="I59" i="32"/>
  <c r="J58" i="32"/>
  <c r="K58" i="32" s="1"/>
  <c r="I58" i="32"/>
  <c r="J57" i="32"/>
  <c r="L57" i="32" s="1"/>
  <c r="N57" i="32" s="1"/>
  <c r="I57" i="32"/>
  <c r="J56" i="32"/>
  <c r="L56" i="32" s="1"/>
  <c r="N56" i="32" s="1"/>
  <c r="I56" i="32"/>
  <c r="J55" i="32"/>
  <c r="L55" i="32" s="1"/>
  <c r="N55" i="32" s="1"/>
  <c r="I55" i="32"/>
  <c r="J54" i="32"/>
  <c r="K54" i="32" s="1"/>
  <c r="I54" i="32"/>
  <c r="J53" i="32"/>
  <c r="L53" i="32" s="1"/>
  <c r="N53" i="32" s="1"/>
  <c r="I53" i="32"/>
  <c r="J52" i="32"/>
  <c r="L52" i="32" s="1"/>
  <c r="N52" i="32" s="1"/>
  <c r="I52" i="32"/>
  <c r="J51" i="32"/>
  <c r="L51" i="32" s="1"/>
  <c r="N51" i="32" s="1"/>
  <c r="I51" i="32"/>
  <c r="J50" i="32"/>
  <c r="I50" i="32"/>
  <c r="J49" i="32"/>
  <c r="L49" i="32" s="1"/>
  <c r="N49" i="32" s="1"/>
  <c r="I49" i="32"/>
  <c r="J48" i="32"/>
  <c r="L48" i="32" s="1"/>
  <c r="N48" i="32" s="1"/>
  <c r="I48" i="32"/>
  <c r="J47" i="32"/>
  <c r="L47" i="32" s="1"/>
  <c r="N47" i="32" s="1"/>
  <c r="I47" i="32"/>
  <c r="J46" i="32"/>
  <c r="K46" i="32" s="1"/>
  <c r="I46" i="32"/>
  <c r="J45" i="32"/>
  <c r="L45" i="32" s="1"/>
  <c r="N45" i="32" s="1"/>
  <c r="I45" i="32"/>
  <c r="J44" i="32"/>
  <c r="K44" i="32" s="1"/>
  <c r="I44" i="32"/>
  <c r="J43" i="32"/>
  <c r="K43" i="32" s="1"/>
  <c r="I43" i="32"/>
  <c r="J42" i="32"/>
  <c r="K42" i="32" s="1"/>
  <c r="I42" i="32"/>
  <c r="J41" i="32"/>
  <c r="L41" i="32" s="1"/>
  <c r="N41" i="32" s="1"/>
  <c r="I41" i="32"/>
  <c r="J40" i="32"/>
  <c r="K40" i="32" s="1"/>
  <c r="I40" i="32"/>
  <c r="J39" i="32"/>
  <c r="L39" i="32" s="1"/>
  <c r="N39" i="32" s="1"/>
  <c r="I39" i="32"/>
  <c r="J38" i="32"/>
  <c r="K38" i="32" s="1"/>
  <c r="I38" i="32"/>
  <c r="J37" i="32"/>
  <c r="L37" i="32" s="1"/>
  <c r="N37" i="32" s="1"/>
  <c r="I37" i="32"/>
  <c r="J36" i="32"/>
  <c r="K36" i="32" s="1"/>
  <c r="I36" i="32"/>
  <c r="J35" i="32"/>
  <c r="L35" i="32" s="1"/>
  <c r="N35" i="32" s="1"/>
  <c r="I35" i="32"/>
  <c r="J34" i="32"/>
  <c r="K34" i="32" s="1"/>
  <c r="I34" i="32"/>
  <c r="J33" i="32"/>
  <c r="K33" i="32" s="1"/>
  <c r="I33" i="32"/>
  <c r="J32" i="32"/>
  <c r="K32" i="32" s="1"/>
  <c r="I32" i="32"/>
  <c r="J31" i="32"/>
  <c r="L31" i="32" s="1"/>
  <c r="N31" i="32" s="1"/>
  <c r="I31" i="32"/>
  <c r="J30" i="32"/>
  <c r="K30" i="32" s="1"/>
  <c r="I30" i="32"/>
  <c r="J29" i="32"/>
  <c r="I29" i="32"/>
  <c r="J28" i="32"/>
  <c r="I28" i="32"/>
  <c r="J27" i="32"/>
  <c r="I27" i="32"/>
  <c r="J26" i="32"/>
  <c r="I26" i="32"/>
  <c r="K70" i="32" l="1"/>
  <c r="K125" i="32"/>
  <c r="K93" i="32"/>
  <c r="K51" i="32"/>
  <c r="L153" i="32"/>
  <c r="N153" i="32" s="1"/>
  <c r="K146" i="32"/>
  <c r="K137" i="32"/>
  <c r="K39" i="32"/>
  <c r="L60" i="32"/>
  <c r="N60" i="32" s="1"/>
  <c r="K77" i="32"/>
  <c r="K35" i="32"/>
  <c r="K57" i="32"/>
  <c r="K66" i="32"/>
  <c r="K73" i="32"/>
  <c r="K105" i="32"/>
  <c r="K141" i="32"/>
  <c r="K109" i="32"/>
  <c r="K45" i="32"/>
  <c r="K89" i="32"/>
  <c r="L30" i="32"/>
  <c r="N30" i="32" s="1"/>
  <c r="K37" i="32"/>
  <c r="L42" i="32"/>
  <c r="N42" i="32" s="1"/>
  <c r="K47" i="32"/>
  <c r="L54" i="32"/>
  <c r="N54" i="32" s="1"/>
  <c r="K59" i="32"/>
  <c r="K81" i="32"/>
  <c r="K97" i="32"/>
  <c r="K113" i="32"/>
  <c r="K129" i="32"/>
  <c r="L145" i="32"/>
  <c r="N145" i="32" s="1"/>
  <c r="K163" i="32"/>
  <c r="K85" i="32"/>
  <c r="K101" i="32"/>
  <c r="K117" i="32"/>
  <c r="K133" i="32"/>
  <c r="K155" i="32"/>
  <c r="K162" i="32"/>
  <c r="L169" i="32"/>
  <c r="N169" i="32" s="1"/>
  <c r="K65" i="32"/>
  <c r="L68" i="32"/>
  <c r="N68" i="32" s="1"/>
  <c r="K121" i="32"/>
  <c r="K147" i="32"/>
  <c r="K154" i="32"/>
  <c r="L161" i="32"/>
  <c r="N161" i="32" s="1"/>
  <c r="K171" i="32"/>
  <c r="L43" i="32"/>
  <c r="N43" i="32" s="1"/>
  <c r="K31" i="32"/>
  <c r="L34" i="32"/>
  <c r="N34" i="32" s="1"/>
  <c r="L38" i="32"/>
  <c r="N38" i="32" s="1"/>
  <c r="K41" i="32"/>
  <c r="L46" i="32"/>
  <c r="N46" i="32" s="1"/>
  <c r="K49" i="32"/>
  <c r="K50" i="32"/>
  <c r="L50" i="32"/>
  <c r="N50" i="32" s="1"/>
  <c r="K53" i="32"/>
  <c r="K55" i="32"/>
  <c r="L58" i="32"/>
  <c r="N58" i="32" s="1"/>
  <c r="K61" i="32"/>
  <c r="K67" i="32"/>
  <c r="K69" i="32"/>
  <c r="K74" i="32"/>
  <c r="K75" i="32"/>
  <c r="K78" i="32"/>
  <c r="K79" i="32"/>
  <c r="K82" i="32"/>
  <c r="K83" i="32"/>
  <c r="K86" i="32"/>
  <c r="K87" i="32"/>
  <c r="K90" i="32"/>
  <c r="K91" i="32"/>
  <c r="K94" i="32"/>
  <c r="K95" i="32"/>
  <c r="K98" i="32"/>
  <c r="K99" i="32"/>
  <c r="K102" i="32"/>
  <c r="K103" i="32"/>
  <c r="K106" i="32"/>
  <c r="K107" i="32"/>
  <c r="K110" i="32"/>
  <c r="K111" i="32"/>
  <c r="K114" i="32"/>
  <c r="K115" i="32"/>
  <c r="K118" i="32"/>
  <c r="K119" i="32"/>
  <c r="K122" i="32"/>
  <c r="K123" i="32"/>
  <c r="K126" i="32"/>
  <c r="K127" i="32"/>
  <c r="K130" i="32"/>
  <c r="K131" i="32"/>
  <c r="K134" i="32"/>
  <c r="K135" i="32"/>
  <c r="K138" i="32"/>
  <c r="K139" i="32"/>
  <c r="K142" i="32"/>
  <c r="K143" i="32"/>
  <c r="L149" i="32"/>
  <c r="N149" i="32" s="1"/>
  <c r="K150" i="32"/>
  <c r="K151" i="32"/>
  <c r="L157" i="32"/>
  <c r="N157" i="32" s="1"/>
  <c r="K158" i="32"/>
  <c r="K159" i="32"/>
  <c r="L165" i="32"/>
  <c r="N165" i="32" s="1"/>
  <c r="K166" i="32"/>
  <c r="K167" i="32"/>
  <c r="L170" i="32"/>
  <c r="N170" i="32" s="1"/>
  <c r="L32" i="32"/>
  <c r="N32" i="32" s="1"/>
  <c r="L36" i="32"/>
  <c r="N36" i="32" s="1"/>
  <c r="L40" i="32"/>
  <c r="N40" i="32" s="1"/>
  <c r="L44" i="32"/>
  <c r="N44" i="32" s="1"/>
  <c r="L33" i="32"/>
  <c r="N33" i="32" s="1"/>
  <c r="K71" i="32"/>
  <c r="L76" i="32"/>
  <c r="N76" i="32" s="1"/>
  <c r="K76" i="32"/>
  <c r="L84" i="32"/>
  <c r="N84" i="32" s="1"/>
  <c r="K84" i="32"/>
  <c r="K48" i="32"/>
  <c r="K52" i="32"/>
  <c r="K56" i="32"/>
  <c r="K62" i="32"/>
  <c r="K63" i="32"/>
  <c r="L64" i="32"/>
  <c r="N64" i="32" s="1"/>
  <c r="L72" i="32"/>
  <c r="N72" i="32" s="1"/>
  <c r="K72" i="32"/>
  <c r="L80" i="32"/>
  <c r="N80" i="32" s="1"/>
  <c r="K80" i="32"/>
  <c r="L88" i="32"/>
  <c r="N88" i="32" s="1"/>
  <c r="K88" i="32"/>
  <c r="K92" i="32"/>
  <c r="K96" i="32"/>
  <c r="K100" i="32"/>
  <c r="K104" i="32"/>
  <c r="K108" i="32"/>
  <c r="K112" i="32"/>
  <c r="K116" i="32"/>
  <c r="K120" i="32"/>
  <c r="K124" i="32"/>
  <c r="K128" i="32"/>
  <c r="K132" i="32"/>
  <c r="K136" i="32"/>
  <c r="K140" i="32"/>
  <c r="K144" i="32"/>
  <c r="K148" i="32"/>
  <c r="K152" i="32"/>
  <c r="K156" i="32"/>
  <c r="K160" i="32"/>
  <c r="K164" i="32"/>
  <c r="K168" i="32"/>
</calcChain>
</file>

<file path=xl/sharedStrings.xml><?xml version="1.0" encoding="utf-8"?>
<sst xmlns="http://schemas.openxmlformats.org/spreadsheetml/2006/main" count="1126" uniqueCount="494">
  <si>
    <t>Measure</t>
  </si>
  <si>
    <t>Description</t>
  </si>
  <si>
    <t>Low Flow Showerhead</t>
  </si>
  <si>
    <t>Infared Heating System</t>
  </si>
  <si>
    <t>Low Flow Pre-rinse Spray Valve</t>
  </si>
  <si>
    <t>Boiler Reset Control</t>
  </si>
  <si>
    <t>R</t>
  </si>
  <si>
    <t>C</t>
  </si>
  <si>
    <t>MEASURE</t>
  </si>
  <si>
    <t>Totals</t>
  </si>
  <si>
    <t>Type</t>
  </si>
  <si>
    <t>NPV</t>
  </si>
  <si>
    <t>Total Resource Cost</t>
  </si>
  <si>
    <t>Participant Test</t>
  </si>
  <si>
    <t>Ratepayer Impact Measure Test</t>
  </si>
  <si>
    <t>Program Costs</t>
  </si>
  <si>
    <t>N/A</t>
  </si>
  <si>
    <t>B/C</t>
  </si>
  <si>
    <t>PROGRAMS</t>
  </si>
  <si>
    <t>Pipe Insulation</t>
  </si>
  <si>
    <t>Faucet Aerator</t>
  </si>
  <si>
    <t>Gas Unit Heater Condensing</t>
  </si>
  <si>
    <t>Gas Unit Heater NonCondensing</t>
  </si>
  <si>
    <t>High Efficiency Boiler Hot Water Tier 1</t>
  </si>
  <si>
    <t>High Efficiency Boiler Steam Tier 1</t>
  </si>
  <si>
    <t>Low Income Furnace Replacement</t>
  </si>
  <si>
    <t>Weatherization</t>
  </si>
  <si>
    <t>Audit</t>
  </si>
  <si>
    <t>Low Income</t>
  </si>
  <si>
    <t>Utility Cost Test</t>
  </si>
  <si>
    <t>Direct Contact Water Heater</t>
  </si>
  <si>
    <t>A</t>
  </si>
  <si>
    <t>B</t>
  </si>
  <si>
    <t>D</t>
  </si>
  <si>
    <t>E</t>
  </si>
  <si>
    <t>F</t>
  </si>
  <si>
    <t>G</t>
  </si>
  <si>
    <t>H</t>
  </si>
  <si>
    <t>I</t>
  </si>
  <si>
    <t>J</t>
  </si>
  <si>
    <t xml:space="preserve">Total Partici-pants </t>
  </si>
  <si>
    <t>Participant   Test</t>
  </si>
  <si>
    <t>Commercial Fryer</t>
  </si>
  <si>
    <t>Steam Cooker</t>
  </si>
  <si>
    <t>Convection Oven</t>
  </si>
  <si>
    <t>Combination Oven</t>
  </si>
  <si>
    <t>Griddle</t>
  </si>
  <si>
    <t>Note: B/C = Net Present Value of Benefits divided by Net Present Value of Costs</t>
  </si>
  <si>
    <t>Appliance</t>
  </si>
  <si>
    <t xml:space="preserve">Commercial Tankless Water Heater - &lt;200kBTU </t>
  </si>
  <si>
    <t xml:space="preserve">Commercial Tankless Water Heater - &gt;200kBTU </t>
  </si>
  <si>
    <t>*</t>
  </si>
  <si>
    <t>Gas Water Heater (builder) Tier 2</t>
  </si>
  <si>
    <t>Builder</t>
  </si>
  <si>
    <t>Business Custom</t>
  </si>
  <si>
    <t>Business</t>
  </si>
  <si>
    <t>Gas Storage Water Heater - (business) Tier 2</t>
  </si>
  <si>
    <t>Gas Storage Water Heater - (business) &gt;75kBtu</t>
  </si>
  <si>
    <t>Building Shell - Attic Insulation (retrofit)</t>
  </si>
  <si>
    <t>Building Shell - Wall Insulation (retrofit)</t>
  </si>
  <si>
    <t>Condensing Gas Water Heater (appliance)</t>
  </si>
  <si>
    <t>Hybrid Gas Water Heater (appliance)</t>
  </si>
  <si>
    <t>Tank Less Gas Water Heater - Tier 2 - (builder)</t>
  </si>
  <si>
    <t>Tank Less Gas Water Heater - Tier 1 - (builder)</t>
  </si>
  <si>
    <t>Duct Sealing &amp; Insulation (multifamily)</t>
  </si>
  <si>
    <t>Duct Sealing &amp; Insulation (weatherization)</t>
  </si>
  <si>
    <t>Condensing Gas Water Heater (builder)</t>
  </si>
  <si>
    <t>Hybrid Gas Water Heater (builder)</t>
  </si>
  <si>
    <t>Tank Less Gas Water Heater - Tier 1 (appliance)</t>
  </si>
  <si>
    <t>Tank Less Gas Water Heater - Tier 2 (appliance)</t>
  </si>
  <si>
    <t>Attic Insulation (multifamily) Tier 1</t>
  </si>
  <si>
    <t>Attic Insulation (multifamily) Tier 2</t>
  </si>
  <si>
    <t>Floor Insulation (multifamily)</t>
  </si>
  <si>
    <t>Wall Insulation (multifamily)</t>
  </si>
  <si>
    <t>Gas Water Heater Tier 2 (existing multifamily)</t>
  </si>
  <si>
    <t>Condensing Gas Water Heater (existing multifamily)</t>
  </si>
  <si>
    <t>Hybrid Gas Water Heater (existing multifamily)</t>
  </si>
  <si>
    <t>Tank Less Gas Water Heater - Tier 1 - (existing multifamily)</t>
  </si>
  <si>
    <t>Tank Less Gas Water Heater - Tier 2 - (existing multifamily)</t>
  </si>
  <si>
    <t>Gas Water Heater Tier 2 (new multifamily)</t>
  </si>
  <si>
    <t>Condensing Gas Water Heater (new multifamily)</t>
  </si>
  <si>
    <t>Hybrid Gas Water Heater (new multifamily)</t>
  </si>
  <si>
    <t>Tank Less Gas Water Heater - Tier 1 - (new multifamily)</t>
  </si>
  <si>
    <t>Tank Less Gas Water Heater - Tier 2 - (new multifamily)</t>
  </si>
  <si>
    <t>Attic Insulation - Tier 1 (weatherization)</t>
  </si>
  <si>
    <t>Attic Insulation - Tier 2 (weatherization)</t>
  </si>
  <si>
    <t>Gas Water Heater - Tier 2 (appliance)</t>
  </si>
  <si>
    <t>Condensing Gas Water Heater (business)</t>
  </si>
  <si>
    <t>Hybrid Gas Water Heater (business)</t>
  </si>
  <si>
    <t>Kitchen Faucet Aerator</t>
  </si>
  <si>
    <t>Energy Star Commercial Clothes Washer (business 2010 specs)</t>
  </si>
  <si>
    <t>Residential Boiler - Tier 2 (appliance)</t>
  </si>
  <si>
    <t>Residential Boiler - Tier 1 (appliance)</t>
  </si>
  <si>
    <t>Residential Boiler - Tier 2 (existing multifamily)</t>
  </si>
  <si>
    <t>Residential Boiler - Tier 1 (existing multifamily)</t>
  </si>
  <si>
    <t>Windows - R-5 (builder)</t>
  </si>
  <si>
    <t>Windows - R-5 (weatherization)</t>
  </si>
  <si>
    <t>Air Sealing (weatherization)</t>
  </si>
  <si>
    <t>Units</t>
  </si>
  <si>
    <t>Net to Gross</t>
  </si>
  <si>
    <t>Incentive</t>
  </si>
  <si>
    <t>Gross Savings</t>
  </si>
  <si>
    <t>Net Savings</t>
  </si>
  <si>
    <t>Total Incentives</t>
  </si>
  <si>
    <t>Floor Insulation (weatherization)</t>
  </si>
  <si>
    <t>Wall Insulation (weatherization)</t>
  </si>
  <si>
    <t>Residential Boiler - Tier 1 (builder)</t>
  </si>
  <si>
    <t>Residential Boiler - Tier 2 (builder)</t>
  </si>
  <si>
    <t>Windows - R-5 (new multifamily)</t>
  </si>
  <si>
    <t>Residential Boiler - Tier 1 (new multifamily)</t>
  </si>
  <si>
    <t>Residential Boiler - Tier 2 (new multifamily)</t>
  </si>
  <si>
    <t>Grand Total</t>
  </si>
  <si>
    <t>Sum of Gross Savings</t>
  </si>
  <si>
    <t>Sum of Net Savings</t>
  </si>
  <si>
    <t>Sum of Total Incentives</t>
  </si>
  <si>
    <t>Attic Insulation - Tier 1 (low income)</t>
  </si>
  <si>
    <t>Floor Insulation (low income)</t>
  </si>
  <si>
    <t>Wall Insulation (low income)</t>
  </si>
  <si>
    <t>Duct Sealing &amp; Insulation (low income)</t>
  </si>
  <si>
    <t>Windows - R-5 (multifamily)</t>
  </si>
  <si>
    <t>Solar Water Heater - Pool (appliance)</t>
  </si>
  <si>
    <t>Solar Water Heater - Domestic (appliance)</t>
  </si>
  <si>
    <t>Direct Vent Fireplace - Tier 1 (appliance)</t>
  </si>
  <si>
    <t>Direct Vent Fireplace - Tier 1 (existing multifamily)</t>
  </si>
  <si>
    <t>Solar Water Heater - Domestic (existing multifamily)</t>
  </si>
  <si>
    <t>Solar Water Heater - Pool (existing multifamily)</t>
  </si>
  <si>
    <t>Solar Water Heater - Domestic (builder)</t>
  </si>
  <si>
    <t>Solar Water Heater - Pool (builder)</t>
  </si>
  <si>
    <t>Solar Water Heater - Domestic (new multifamily)</t>
  </si>
  <si>
    <t>Solar Water Heater - Pool (new multifamily)</t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</si>
  <si>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Appliance Rebate</t>
    </r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</si>
  <si>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Builder Rebates</t>
    </r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</si>
  <si>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Business Rebates</t>
    </r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</si>
  <si>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Weatherization Rebates</t>
    </r>
  </si>
  <si>
    <t>U0404013</t>
  </si>
  <si>
    <t>U0403913</t>
  </si>
  <si>
    <t>U0400110</t>
  </si>
  <si>
    <t>U0400208</t>
  </si>
  <si>
    <t>U0402408</t>
  </si>
  <si>
    <t>U0402108</t>
  </si>
  <si>
    <t>U0402308</t>
  </si>
  <si>
    <t>U0402508</t>
  </si>
  <si>
    <t>U0402208</t>
  </si>
  <si>
    <t>U0401107</t>
  </si>
  <si>
    <t>U0401207</t>
  </si>
  <si>
    <t>U0401307</t>
  </si>
  <si>
    <t>U0401607</t>
  </si>
  <si>
    <t>U0401707</t>
  </si>
  <si>
    <t>U0401807</t>
  </si>
  <si>
    <t>U0401507</t>
  </si>
  <si>
    <t>U0400707</t>
  </si>
  <si>
    <t>U0401907</t>
  </si>
  <si>
    <t>U0402007</t>
  </si>
  <si>
    <t>U0400309</t>
  </si>
  <si>
    <t>U0400409</t>
  </si>
  <si>
    <t>U0403112</t>
  </si>
  <si>
    <t>U0403312</t>
  </si>
  <si>
    <t>U0403411</t>
  </si>
  <si>
    <t>U0403511</t>
  </si>
  <si>
    <t>U0400611</t>
  </si>
  <si>
    <t>Measure Code</t>
  </si>
  <si>
    <t>U0300211</t>
  </si>
  <si>
    <t>U0300312</t>
  </si>
  <si>
    <t>U0300510</t>
  </si>
  <si>
    <t>U0300811</t>
  </si>
  <si>
    <t>U0300911</t>
  </si>
  <si>
    <t>U0301012</t>
  </si>
  <si>
    <t>U0301111</t>
  </si>
  <si>
    <t>U0301211</t>
  </si>
  <si>
    <t>U0303013</t>
  </si>
  <si>
    <t>U0300609</t>
  </si>
  <si>
    <t>U0300711</t>
  </si>
  <si>
    <t>U0301411</t>
  </si>
  <si>
    <t>U0301711</t>
  </si>
  <si>
    <t>U0301812</t>
  </si>
  <si>
    <t>U0302010</t>
  </si>
  <si>
    <t>U0302311</t>
  </si>
  <si>
    <t>U0302411</t>
  </si>
  <si>
    <t>U0302512</t>
  </si>
  <si>
    <t>U0302611</t>
  </si>
  <si>
    <t>U0302711</t>
  </si>
  <si>
    <t>U0303113</t>
  </si>
  <si>
    <t>U0302109</t>
  </si>
  <si>
    <t>U0302211</t>
  </si>
  <si>
    <t>U0302911</t>
  </si>
  <si>
    <t>U0201311</t>
  </si>
  <si>
    <t>U0201412</t>
  </si>
  <si>
    <t>U0200610</t>
  </si>
  <si>
    <t>U0200909</t>
  </si>
  <si>
    <t>U0201011</t>
  </si>
  <si>
    <t>U0200711</t>
  </si>
  <si>
    <t>U0200811</t>
  </si>
  <si>
    <t>U0201512</t>
  </si>
  <si>
    <t>U0201611</t>
  </si>
  <si>
    <t>U0201711</t>
  </si>
  <si>
    <t>U0201912</t>
  </si>
  <si>
    <t>U0203311</t>
  </si>
  <si>
    <t>U0203412</t>
  </si>
  <si>
    <t>U0202610</t>
  </si>
  <si>
    <t>U0202909</t>
  </si>
  <si>
    <t>U0203011</t>
  </si>
  <si>
    <t>U0202711</t>
  </si>
  <si>
    <t>U0202811</t>
  </si>
  <si>
    <t>U0203512</t>
  </si>
  <si>
    <t>U0203611</t>
  </si>
  <si>
    <t>U0203711</t>
  </si>
  <si>
    <t>U0203912</t>
  </si>
  <si>
    <t>U0600711</t>
  </si>
  <si>
    <t>U0601611</t>
  </si>
  <si>
    <t>Attic Insulation - Tier 2 (low income)</t>
  </si>
  <si>
    <t>U0600212</t>
  </si>
  <si>
    <t>U0600510</t>
  </si>
  <si>
    <t>U0600309</t>
  </si>
  <si>
    <t>U0600409</t>
  </si>
  <si>
    <t>Gas Water Heater - Tier 2 (low income)</t>
  </si>
  <si>
    <t>Tank Less Gas Water Heater - Tier 1 (low income)</t>
  </si>
  <si>
    <t>Tank Less Gas Water Heater - Tier 2 (low income)</t>
  </si>
  <si>
    <t>U0602009</t>
  </si>
  <si>
    <t>U0602111</t>
  </si>
  <si>
    <t>U0601808</t>
  </si>
  <si>
    <t>U0601910</t>
  </si>
  <si>
    <t>U0601712</t>
  </si>
  <si>
    <t>U0204513</t>
  </si>
  <si>
    <t>U0204613</t>
  </si>
  <si>
    <t>U1100008</t>
  </si>
  <si>
    <t>U0900312</t>
  </si>
  <si>
    <t>U0900610</t>
  </si>
  <si>
    <t>U0900409</t>
  </si>
  <si>
    <t>U0900509</t>
  </si>
  <si>
    <t>U0900112</t>
  </si>
  <si>
    <t>U0900811</t>
  </si>
  <si>
    <t>U0900912</t>
  </si>
  <si>
    <t>U0901312</t>
  </si>
  <si>
    <t>U0901610</t>
  </si>
  <si>
    <t>U0901409</t>
  </si>
  <si>
    <t>U0901509</t>
  </si>
  <si>
    <t>U0901112</t>
  </si>
  <si>
    <t>U0901711</t>
  </si>
  <si>
    <t>Boiler Tune-up - Tier 1</t>
  </si>
  <si>
    <t>Boiler Tune-up - Tier 2</t>
  </si>
  <si>
    <t>Boiler Tune-up - Tier 3</t>
  </si>
  <si>
    <t>Air Sealing (low income)</t>
  </si>
  <si>
    <t>Market Transformation Initiative</t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</si>
  <si>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Home Energy Plan</t>
    </r>
  </si>
  <si>
    <t>Smart Thermostat (builder)</t>
  </si>
  <si>
    <t>Smart Thermostat (new multifamily)</t>
  </si>
  <si>
    <t>Smart Thermostat (appliance)</t>
  </si>
  <si>
    <t>Smart Thermostat (existing multifamily)</t>
  </si>
  <si>
    <t>U0204714</t>
  </si>
  <si>
    <t>U0204814</t>
  </si>
  <si>
    <t>U0204914</t>
  </si>
  <si>
    <t>U0205014</t>
  </si>
  <si>
    <t>U0303214</t>
  </si>
  <si>
    <t>U0303314</t>
  </si>
  <si>
    <t>U0303414</t>
  </si>
  <si>
    <t>U0303514</t>
  </si>
  <si>
    <t>U0404114</t>
  </si>
  <si>
    <t>U0404214</t>
  </si>
  <si>
    <t>U0404314</t>
  </si>
  <si>
    <t>U0404414</t>
  </si>
  <si>
    <t>U0604214</t>
  </si>
  <si>
    <t>U0205415</t>
  </si>
  <si>
    <t>U0205915</t>
  </si>
  <si>
    <t>U0303615</t>
  </si>
  <si>
    <t>U0303715</t>
  </si>
  <si>
    <t>Combined Space / Water Heater (business)</t>
  </si>
  <si>
    <t>High Efficiency Boiler Hot Water Tier 2 ≥ 300,000 &lt; 2,500,000 (business)</t>
  </si>
  <si>
    <t>Boiler Hot Water ≥ 2,500,000 Btu/h (business)</t>
  </si>
  <si>
    <t>Boiler Steam (Except Natural Draft) ≥ 300,000 Btu/h (business)</t>
  </si>
  <si>
    <t>Boiler Steam (Natural Draft) ≥ 300,000 Btu/h (business)</t>
  </si>
  <si>
    <t>Modulating Infrared Heaters (NC or Replacing Non-IR) (business)</t>
  </si>
  <si>
    <t>Modulating Infrared Heaters (Replacing Non-IR) (business)</t>
  </si>
  <si>
    <t>Condensing RTU's (business)</t>
  </si>
  <si>
    <t>Smart Thermostat (business)</t>
  </si>
  <si>
    <t>Energy Comparison Report</t>
  </si>
  <si>
    <t>**</t>
  </si>
  <si>
    <t>**Total participation reflects rebate and energy plan participants.  Energy Comparison Report participants are shown only for the purpose of calculating cost effectiveness.</t>
  </si>
  <si>
    <t>U0404515</t>
  </si>
  <si>
    <t>U0404615</t>
  </si>
  <si>
    <t>U0404715</t>
  </si>
  <si>
    <t>U0404815</t>
  </si>
  <si>
    <t>U0404915</t>
  </si>
  <si>
    <t>U0405015</t>
  </si>
  <si>
    <t>U0405115</t>
  </si>
  <si>
    <t>U0405215</t>
  </si>
  <si>
    <t>Charbroiler</t>
  </si>
  <si>
    <t>Conveyor Oven</t>
  </si>
  <si>
    <t>Gas Dryer Moisture Sensor</t>
  </si>
  <si>
    <t>Modulating Gas Dryer</t>
  </si>
  <si>
    <t>Solar Water Heater - Pool (business)</t>
  </si>
  <si>
    <t>Low Income Efficiency Program</t>
  </si>
  <si>
    <t>U0405316</t>
  </si>
  <si>
    <t>U0405416</t>
  </si>
  <si>
    <t>U0405516</t>
  </si>
  <si>
    <t>U0405616</t>
  </si>
  <si>
    <t>U0405816</t>
  </si>
  <si>
    <t>Demand Control Ventilation Systems (DCV)</t>
  </si>
  <si>
    <t xml:space="preserve">2X6 R-23 Walls </t>
  </si>
  <si>
    <t>U0901</t>
  </si>
  <si>
    <t>Direct Install (weatherization)</t>
  </si>
  <si>
    <t>Energy Star 3.0 Bonus (builder)</t>
  </si>
  <si>
    <t>95% Gas Furnace with ECM (builder)</t>
  </si>
  <si>
    <t>98% Gas Furnace with ECM (builder)</t>
  </si>
  <si>
    <t>95% Gas Furnace (builder)</t>
  </si>
  <si>
    <t>92% Gas Furnace (builder)</t>
  </si>
  <si>
    <t>HERS Index 62 or lower (builder)</t>
  </si>
  <si>
    <t>HERS Index 55 or lower (builder)</t>
  </si>
  <si>
    <t>HERS Index 48 or lower (builder)</t>
  </si>
  <si>
    <t>HERS Index 62 or lower (new multifamily)</t>
  </si>
  <si>
    <t>HERS Index 55 or lower (new multifamily)</t>
  </si>
  <si>
    <t>HERS Index 48 or lower (new multifamily)</t>
  </si>
  <si>
    <t>95% Gas Furnace with ECM (new multifamily)</t>
  </si>
  <si>
    <t>98% Gas Furnace with ECM (new multifamily)</t>
  </si>
  <si>
    <t>92% Gas Furnace (appliance)</t>
  </si>
  <si>
    <t>92% Gas Furnace (new multifamily)</t>
  </si>
  <si>
    <t>95% Gas Furnace (appliance)</t>
  </si>
  <si>
    <t>95% Gas Furnace with ECM (appliance)</t>
  </si>
  <si>
    <t>95% Gas Furnace with ECM (business)</t>
  </si>
  <si>
    <t>95% Gas Furnace (business)</t>
  </si>
  <si>
    <t>98% Gas Furnace with ECM (appliance)</t>
  </si>
  <si>
    <t>98% Gas Furnace with ECM (existing multifamily)</t>
  </si>
  <si>
    <t>98% Gas Furnace with ECM (business)</t>
  </si>
  <si>
    <t>95% Gas Furnace (new multifamily)</t>
  </si>
  <si>
    <t>92% Gas Furnace (existing multifamily)</t>
  </si>
  <si>
    <t>95% Gas Furnace (existing multifamily)</t>
  </si>
  <si>
    <t>95% Gas Furnace with ECM (existing multifamily)</t>
  </si>
  <si>
    <t>92% Gas Furnace (business)</t>
  </si>
  <si>
    <t>Energy Star 3.0 Bonus (new multifamily)</t>
  </si>
  <si>
    <t>95% Gas Furnace with ECM (low income)</t>
  </si>
  <si>
    <t>98% Gas Furnace with ECM (low income)</t>
  </si>
  <si>
    <t>95% Gas Furnace (low income)</t>
  </si>
  <si>
    <t>Page 1 of 9</t>
  </si>
  <si>
    <t>Page 2 of 9</t>
  </si>
  <si>
    <t>Page 4 of 9</t>
  </si>
  <si>
    <t>Page 5 of 9</t>
  </si>
  <si>
    <t>Page 6 of 9</t>
  </si>
  <si>
    <t>Page 7 of 9</t>
  </si>
  <si>
    <t>Page 8 of 9</t>
  </si>
  <si>
    <t>Page 9 of 9</t>
  </si>
  <si>
    <t>Boiler Reset Control (Appliance)</t>
  </si>
  <si>
    <t>Combined Space and Hot Water (Appliance)</t>
  </si>
  <si>
    <t>Combined Space and Hot Water (existing multifamily)</t>
  </si>
  <si>
    <t>Energy Star Highrise (new multifamily)</t>
  </si>
  <si>
    <t>Pipe Insulation (Hot Water)</t>
  </si>
  <si>
    <t>Pipe Insulation (Steam)</t>
  </si>
  <si>
    <t>Pipe Insulation (weatherization)</t>
  </si>
  <si>
    <t>Combined Space and Hot Water (builder)</t>
  </si>
  <si>
    <t>Combined Space and Hot Water (new multifamily)</t>
  </si>
  <si>
    <t>Charbroiler (Used)</t>
  </si>
  <si>
    <t>Combination Oven (Used)</t>
  </si>
  <si>
    <t>Commercial Fryer (Used)</t>
  </si>
  <si>
    <t>Convection Oven (Used)</t>
  </si>
  <si>
    <t>Conveyor Oven (Used)</t>
  </si>
  <si>
    <t>Griddle (Used)</t>
  </si>
  <si>
    <t>Direct Fired Heater</t>
  </si>
  <si>
    <t>Prescriptive ERV</t>
  </si>
  <si>
    <t>Green Certified New Buildings</t>
  </si>
  <si>
    <t>Demand Control Ventilation Systems (DCV) Tier 1</t>
  </si>
  <si>
    <t>U0401</t>
  </si>
  <si>
    <t>Demand Control Ventilation Systems (DCV) Tier 2</t>
  </si>
  <si>
    <t>Steam Cooker (Used)</t>
  </si>
  <si>
    <t>Tankless Gas Water Heater - (appliance)</t>
  </si>
  <si>
    <t>Tankless Gas Water Heater - (existing multifamily)</t>
  </si>
  <si>
    <t>Tankless Gas Water Heater - (builder)</t>
  </si>
  <si>
    <t>Tankless Gas Water Heater - (new multifamily)</t>
  </si>
  <si>
    <t>Tankless Gas Water Heater (low income)</t>
  </si>
  <si>
    <t>Instructions</t>
  </si>
  <si>
    <t>* See lines 25 thru 27 for examples of the color coding.</t>
  </si>
  <si>
    <t>* Measures for which the only change is a participation forecast do not need to be color coded.</t>
  </si>
  <si>
    <t xml:space="preserve">   Participant (I), Units (J), and Net to Gross (M)columns.  All other fields can be left blank.</t>
  </si>
  <si>
    <t>Data</t>
  </si>
  <si>
    <t>Sum of Projected Participants</t>
  </si>
  <si>
    <t>Sum of Units</t>
  </si>
  <si>
    <t>(A)</t>
  </si>
  <si>
    <t>(B)</t>
  </si>
  <si>
    <t>(C)</t>
  </si>
  <si>
    <t>(D)</t>
  </si>
  <si>
    <t>(E 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</si>
  <si>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</si>
  <si>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</si>
  <si>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</si>
  <si>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</si>
  <si>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</si>
  <si>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</si>
  <si>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</si>
  <si>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</si>
  <si>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</si>
  <si>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Dth Savings</t>
  </si>
  <si>
    <t>Equipment Life</t>
  </si>
  <si>
    <t>Incremental Cost</t>
  </si>
  <si>
    <t>Projected Participants</t>
  </si>
  <si>
    <t>U0201</t>
  </si>
  <si>
    <t>U0202</t>
  </si>
  <si>
    <t>U0203</t>
  </si>
  <si>
    <t>U0204</t>
  </si>
  <si>
    <t>U0205</t>
  </si>
  <si>
    <t xml:space="preserve">U0206 </t>
  </si>
  <si>
    <t>U0207</t>
  </si>
  <si>
    <t>U0208</t>
  </si>
  <si>
    <t>U0209</t>
  </si>
  <si>
    <t>Gas Water Heater - Tier 1 (low income)</t>
  </si>
  <si>
    <t>Smart Water Heater Controller (existing multifamily)</t>
  </si>
  <si>
    <t>Smart Water Heater Controller (appliance)</t>
  </si>
  <si>
    <t>98% Gas Furnace (appliance)</t>
  </si>
  <si>
    <t>98% Gas Furnace (existing multifamily)</t>
  </si>
  <si>
    <t>Pay for Performance (builder)</t>
  </si>
  <si>
    <t>DOE Zero Energy Ready Bonus (builder)</t>
  </si>
  <si>
    <t>DOE Zero Energy Ready Bonus (new multifamily)</t>
  </si>
  <si>
    <t>98% Gas Furnace (new multifamily)</t>
  </si>
  <si>
    <t>98% Gas Furnace (builder)</t>
  </si>
  <si>
    <t>Pay for Performance (new multifamily)</t>
  </si>
  <si>
    <t>98% Gas Furnace (business)</t>
  </si>
  <si>
    <t>Boiler Hot Water ≥ 2,500,000 Btu/h 95% + (business)</t>
  </si>
  <si>
    <t>Commercial Tankless Water Heater - &gt;200kBTU 90%</t>
  </si>
  <si>
    <t>98% Gas Furnace (low income)</t>
  </si>
  <si>
    <t>Boiler Hot Water  ≥ 300,000 &lt; 2,500,000 (business)</t>
  </si>
  <si>
    <t>Boiler Hot Water  ≥ 300,000 &lt; 2,500,000 95% + (business)</t>
  </si>
  <si>
    <t>Smart Water Heater Controller (Builder)</t>
  </si>
  <si>
    <t>Smart Water Heater Controller (new multifamily)</t>
  </si>
  <si>
    <t xml:space="preserve">Page 3 of 9 </t>
  </si>
  <si>
    <t>Boiler Hot Water &lt; 300,000 Btu/h (business)</t>
  </si>
  <si>
    <t>Boiler Steam &lt;300,000 Btu/h (business)</t>
  </si>
  <si>
    <t>* Make 2021 adjustments to the fields in the specific Program tabs / do not make any adjustments to this (Summary) tab.</t>
  </si>
  <si>
    <t xml:space="preserve">* When adding data for new 2021 measures please complete the Measure Name (A), Dth Savings (E), Equipment Life (F), Incentive (G), Incremental Cost (H), Projected </t>
  </si>
  <si>
    <r>
      <t xml:space="preserve">* Measures to be removed in 2021 should have the </t>
    </r>
    <r>
      <rPr>
        <sz val="11"/>
        <color rgb="FFFF0000"/>
        <rFont val="Calibri"/>
        <family val="2"/>
        <scheme val="minor"/>
      </rPr>
      <t>entire line colored red.</t>
    </r>
  </si>
  <si>
    <r>
      <t xml:space="preserve">* Measures which are new for 2021 should have the </t>
    </r>
    <r>
      <rPr>
        <sz val="11"/>
        <color rgb="FF00B0F0"/>
        <rFont val="Calibri"/>
        <family val="2"/>
        <scheme val="minor"/>
      </rPr>
      <t>entire line colored blue.</t>
    </r>
  </si>
  <si>
    <r>
      <t xml:space="preserve">* Measures with 2021 changes such as adjustments to incremental costs or Dth savings should have the changed </t>
    </r>
    <r>
      <rPr>
        <sz val="11"/>
        <color rgb="FF00B050"/>
        <rFont val="Calibri"/>
        <family val="2"/>
        <scheme val="minor"/>
      </rPr>
      <t>fields colored green.</t>
    </r>
  </si>
  <si>
    <t>Advanced rooftop controls &gt; 10 tons and ≤ 15 tons</t>
  </si>
  <si>
    <t>Advanced rooftop controls &gt; 15 tons</t>
  </si>
  <si>
    <t>Energy Recovery Ventilator (appliance)</t>
  </si>
  <si>
    <t>Energy Recovery Ventilator (existing multifamily)</t>
  </si>
  <si>
    <t>Energy Recovery Ventilator (builder)</t>
  </si>
  <si>
    <t>Energy Recovery Ventilator (new multifamily)</t>
  </si>
  <si>
    <t>Exterior Insulation (builder)</t>
  </si>
  <si>
    <t>Exterior Insulation (new multifamily)</t>
  </si>
  <si>
    <t>Exterior Insulation (weatherization)</t>
  </si>
  <si>
    <t>Exterior Insulation (multifamily)</t>
  </si>
  <si>
    <t>Boiler O2 Trim Controls</t>
  </si>
  <si>
    <t>Boiler Linkagless Controls</t>
  </si>
  <si>
    <t>Exterior Insulation (low income)</t>
  </si>
  <si>
    <t>High Performance New Construction</t>
  </si>
  <si>
    <t>Smart Thermostat - Tier 1 (appliance)</t>
  </si>
  <si>
    <t>Smart Thermostat - Tier 2 (appliance)</t>
  </si>
  <si>
    <t>Dual Fuel Heating System - Tier 1 (appliance)</t>
  </si>
  <si>
    <t>Dual Fuel Heating System - Tier 2 (appliance)</t>
  </si>
  <si>
    <t>Smart Thermostat - Tier 2 (builder)</t>
  </si>
  <si>
    <t>Smart Thermostat - Tier 1 (builder)</t>
  </si>
  <si>
    <t>Smart Thermostat - Tier 2 (new multifamily)</t>
  </si>
  <si>
    <t>Smart Thermostat - Tier 1 (new multifamily)</t>
  </si>
  <si>
    <t>Dual Fuel Heating System - Tier 1 (existing multifamily)</t>
  </si>
  <si>
    <t>Dual Fuel Heating System - Tier 2 (existing multifamily)</t>
  </si>
  <si>
    <t>Smart Thermostat - Tier 1 (existing multifamily)</t>
  </si>
  <si>
    <t>Smart Thermostat - Tier 2 (existing multifamily)</t>
  </si>
  <si>
    <t>Smart Thermostat - Tier 1 (low income)</t>
  </si>
  <si>
    <t>Smart Thermostat - Tier 2 (low income)</t>
  </si>
  <si>
    <t>Dual Fuel Heating System - Tier 1 (builder)</t>
  </si>
  <si>
    <t>Dual Fuel Heating System - Tier 2 (builder)</t>
  </si>
  <si>
    <t>Dual Fuel Heating System - Tier 1 ( new multifamily)</t>
  </si>
  <si>
    <t>Dual Fuel Heating System - Tier 2 ( new multifamily)</t>
  </si>
  <si>
    <t>Dual Fuel Heating System - Tier 1 (business)</t>
  </si>
  <si>
    <t>Dual Fuel Heating System - Tier 2 (business)</t>
  </si>
  <si>
    <t>Dual Fuel Heating System - Tier 1 (low income)</t>
  </si>
  <si>
    <t>Dual Fuel Heating System - Tier 2 (low income)</t>
  </si>
  <si>
    <t>Dual Fuel Heating System (Heat Pump Only) - Tier 1 (existing multifamily)</t>
  </si>
  <si>
    <t>Dual Fuel Heating System (Heat Pump Only) - Tier 2 (existing multifamily)</t>
  </si>
  <si>
    <t>Dual Fuel Heating System (Heat Pump Only) - Tier 1 (builder)</t>
  </si>
  <si>
    <t>Dual Fuel Heating System (Heat Pump Only) - Tier 2 (builder)</t>
  </si>
  <si>
    <t>Dual Fuel Heating System (Heat Pump Only) - Tier 1 ( new multifamily)</t>
  </si>
  <si>
    <t>Dual Fuel Heating System (Heat Pump Only) - Tier 2 ( new multifamily)</t>
  </si>
  <si>
    <t>Dual Fuel Heating System (Heat Pump Only) - Tier 1 (appliance)</t>
  </si>
  <si>
    <t>Dual Fuel Heating System (Heat Pump Only) - Tier 2 (appliance)</t>
  </si>
  <si>
    <t>Modulating Infrared Heaters (Replacing -IR) (business)</t>
  </si>
  <si>
    <t>VRF with Gas D.O.A.S. Heat Pump (Per Ton)</t>
  </si>
  <si>
    <t>Advanced rooftop controls ≥ 3 tons and ≤ 10 tons</t>
  </si>
  <si>
    <t>Dual Fuel Heating System (Heat Pump Only) - Tier 1 (low income)</t>
  </si>
  <si>
    <t>Dual Fuel Heating System (Heat Pump Only) - Tier 2 (low income)</t>
  </si>
  <si>
    <t>Continuous Exterior Rigid Insulation (weatherization)</t>
  </si>
  <si>
    <t>Continuous Exterior Rigid Insulation (multifamily)</t>
  </si>
  <si>
    <t>ENBRIDGE GAS Utah</t>
  </si>
  <si>
    <t xml:space="preserve">Enbridge Gas Utah                    </t>
  </si>
  <si>
    <t>*2,240 is the projected number of 2025 Home Energy Plans / 12,160 represents projected efficiency measures to be distributed to participants.</t>
  </si>
  <si>
    <t>Docket No. 25-057-22</t>
  </si>
  <si>
    <t>ENERGY EFFICIENCY - BUDGET 2026 - FORECASTED PARTICIPANTS &amp; COSTS - PROGRAM PORTFOLIO DESCRIPTIONS (1 Year)</t>
  </si>
  <si>
    <t>1 Years</t>
  </si>
  <si>
    <t>COST EFFECTIVENESS TESTS - BUDGET 2026 - FORECASTED PARTICIPANTS &amp; COSTS - THERMWISE APPLIANCE REBATES PROGRAM (1 Year)</t>
  </si>
  <si>
    <t>COST EFFECTIVENESS TESTS - BUDGET 2026 - FORECASTED PARTICIPANTS &amp; COSTS - THERMWISE BUSINESS REBATES PROGRAM (1 Year)</t>
  </si>
  <si>
    <t>COST EFFECTIVENESS TESTS - BUDGET 2026 - FORECASTED PARTICIPANTS &amp; COSTS - THERMWISE BUILDER REBATES PROGRAM (1 Year)</t>
  </si>
  <si>
    <t>COST EFFECTIVENESS TESTS - BUDGET 2026 - FORECASTED PARTICIPANTS &amp; COSTS - THERMWISE WEATHERIZATION REBATES PROGRAM (1 Year)</t>
  </si>
  <si>
    <t>COST EFFECTIVENESS TESTS - BUDGET 2026 - FORECASTED PARTICIPANTS &amp; COSTS - THERMWISE HOME ENERGY PLAN PROGRAM (1 Year)</t>
  </si>
  <si>
    <t>COST EFFECTIVENESS TESTS - BUDGET 2026 - FORECASTED PARTICIPANTS &amp; COSTS - LOW INCOME EFFICIENCY PROGRAM (1 Year)</t>
  </si>
  <si>
    <t>COST EFFECTIVENESS TESTS - BUDGET 2026 - FORECASTED PARTICIPANTS &amp; COSTS - MARKET TRANSFORMATION (1 Year)</t>
  </si>
  <si>
    <t>COST EFFECTIVENESS TESTS - BUDGET 2026 - FORECASTED PARTICIPANTS &amp; COSTS - ENERGY COMPARISON REPORT (1 Year)</t>
  </si>
  <si>
    <t>EGU Energy Efficiency Exhibit 1.12</t>
  </si>
  <si>
    <t>*2,240 is the projected number of 2026 Home Energy Plans / 12,160 represents projected efficiency measures to be distributed to participants.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</si>
</sst>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#,##0.0"/>
    <numFmt numFmtId="167" formatCode="#,##0.00000_);\(#,##0.00000\)"/>
    <numFmt numFmtId="168" formatCode="0.0"/>
    <numFmt numFmtId="169" formatCode="0.0000"/>
    <numFmt numFmtId="170" formatCode="#,##0.000"/>
    <numFmt numFmtId="171" formatCode="#,##0.0000"/>
    <numFmt numFmtId="172" formatCode="_(* #,##0_);_(* \(#,##0\);_(* &quot;-&quot;??_);_(@_)"/>
    <numFmt numFmtId="173" formatCode="m/d/\ h:mm"/>
    <numFmt numFmtId="174" formatCode="#,##0.00000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9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7"/>
      <color indexed="12"/>
      <name val="Arial"/>
      <family val="2"/>
    </font>
    <font>
      <sz val="10"/>
      <name val="Helv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0"/>
      <name val="Helv"/>
      <charset val="204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b/>
      <sz val="13"/>
      <color indexed="62"/>
      <name val="Calibri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327">
    <xf numFmtId="0" fontId="0" fillId="0" borderId="0"/>
    <xf numFmtId="0" fontId="17" fillId="0" borderId="0" applyNumberFormat="0" applyFont="0" applyFill="0" applyBorder="0" applyAlignment="0" applyProtection="0">
      <alignment horizontal="left"/>
    </xf>
    <xf numFmtId="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15" fontId="17" fillId="0" borderId="0" applyFont="0" applyFill="0" applyBorder="0" applyAlignment="0" applyProtection="0"/>
    <xf numFmtId="0" fontId="20" fillId="0" borderId="1">
      <alignment horizontal="center"/>
    </xf>
    <xf numFmtId="3" fontId="17" fillId="0" borderId="0" applyFont="0" applyFill="0" applyBorder="0" applyAlignment="0" applyProtection="0"/>
    <xf numFmtId="0" fontId="17" fillId="2" borderId="0" applyNumberFormat="0" applyFont="0" applyBorder="0" applyAlignment="0" applyProtection="0"/>
    <xf numFmtId="43" fontId="2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0" fillId="0" borderId="1">
      <alignment horizontal="center"/>
    </xf>
    <xf numFmtId="0" fontId="9" fillId="0" borderId="0">
      <alignment wrapText="1"/>
    </xf>
    <xf numFmtId="0" fontId="17" fillId="0" borderId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0" fillId="0" borderId="1">
      <alignment horizontal="center"/>
    </xf>
    <xf numFmtId="3" fontId="17" fillId="0" borderId="0" applyFont="0" applyFill="0" applyBorder="0" applyAlignment="0" applyProtection="0"/>
    <xf numFmtId="0" fontId="17" fillId="2" borderId="0" applyNumberFormat="0" applyFon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24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24" fillId="0" borderId="0">
      <alignment readingOrder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3" borderId="0" applyNumberFormat="0" applyAlignment="0">
      <alignment horizontal="right"/>
    </xf>
    <xf numFmtId="0" fontId="9" fillId="4" borderId="0" applyNumberFormat="0" applyAlignment="0"/>
    <xf numFmtId="173" fontId="27" fillId="0" borderId="0"/>
    <xf numFmtId="0" fontId="28" fillId="0" borderId="0">
      <alignment horizontal="center" wrapText="1"/>
    </xf>
    <xf numFmtId="0" fontId="25" fillId="5" borderId="20">
      <alignment horizontal="left"/>
    </xf>
    <xf numFmtId="0" fontId="26" fillId="0" borderId="0" applyNumberFormat="0" applyFill="0" applyBorder="0" applyAlignment="0" applyProtection="0">
      <alignment vertical="top"/>
      <protection locked="0"/>
    </xf>
    <xf numFmtId="0" fontId="9" fillId="0" borderId="0">
      <alignment readingOrder="1"/>
    </xf>
    <xf numFmtId="0" fontId="9" fillId="0" borderId="0"/>
    <xf numFmtId="9" fontId="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3" borderId="0" applyNumberFormat="0" applyAlignment="0">
      <alignment horizontal="right"/>
    </xf>
    <xf numFmtId="0" fontId="30" fillId="0" borderId="0"/>
    <xf numFmtId="0" fontId="30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9" fillId="0" borderId="0">
      <alignment readingOrder="1"/>
    </xf>
    <xf numFmtId="0" fontId="30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>
      <alignment readingOrder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9" fillId="0" borderId="0">
      <alignment readingOrder="1"/>
    </xf>
    <xf numFmtId="0" fontId="9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5" fillId="7" borderId="0" applyNumberFormat="0" applyBorder="0" applyAlignment="0" applyProtection="0"/>
    <xf numFmtId="0" fontId="36" fillId="24" borderId="21" applyNumberFormat="0" applyAlignment="0" applyProtection="0"/>
    <xf numFmtId="0" fontId="37" fillId="25" borderId="2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3" borderId="0" applyNumberFormat="0" applyAlignment="0">
      <alignment horizontal="right"/>
    </xf>
    <xf numFmtId="0" fontId="9" fillId="3" borderId="0" applyNumberFormat="0" applyAlignment="0">
      <alignment horizontal="right"/>
    </xf>
    <xf numFmtId="0" fontId="38" fillId="0" borderId="0" applyNumberFormat="0" applyFill="0" applyBorder="0" applyAlignment="0" applyProtection="0"/>
    <xf numFmtId="0" fontId="39" fillId="8" borderId="0" applyNumberFormat="0" applyBorder="0" applyAlignment="0" applyProtection="0"/>
    <xf numFmtId="0" fontId="40" fillId="0" borderId="23" applyNumberFormat="0" applyFill="0" applyAlignment="0" applyProtection="0"/>
    <xf numFmtId="0" fontId="32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41" fillId="11" borderId="21" applyNumberFormat="0" applyAlignment="0" applyProtection="0"/>
    <xf numFmtId="0" fontId="42" fillId="0" borderId="25" applyNumberFormat="0" applyFill="0" applyAlignment="0" applyProtection="0"/>
    <xf numFmtId="0" fontId="43" fillId="26" borderId="0" applyNumberFormat="0" applyBorder="0" applyAlignment="0" applyProtection="0"/>
    <xf numFmtId="0" fontId="9" fillId="0" borderId="0"/>
    <xf numFmtId="0" fontId="9" fillId="0" borderId="0"/>
    <xf numFmtId="0" fontId="9" fillId="0" borderId="0">
      <alignment readingOrder="1"/>
    </xf>
    <xf numFmtId="0" fontId="9" fillId="0" borderId="0">
      <alignment readingOrder="1"/>
    </xf>
    <xf numFmtId="0" fontId="9" fillId="0" borderId="0"/>
    <xf numFmtId="0" fontId="9" fillId="0" borderId="0"/>
    <xf numFmtId="0" fontId="4" fillId="0" borderId="0"/>
    <xf numFmtId="0" fontId="9" fillId="0" borderId="0">
      <alignment readingOrder="1"/>
    </xf>
    <xf numFmtId="0" fontId="30" fillId="27" borderId="26" applyNumberFormat="0" applyFont="0" applyAlignment="0" applyProtection="0"/>
    <xf numFmtId="0" fontId="44" fillId="24" borderId="2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9" fillId="0" borderId="0">
      <alignment readingOrder="1"/>
    </xf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readingOrder="1"/>
    </xf>
    <xf numFmtId="0" fontId="9" fillId="0" borderId="0"/>
    <xf numFmtId="0" fontId="9" fillId="0" borderId="0"/>
    <xf numFmtId="0" fontId="4" fillId="0" borderId="0"/>
    <xf numFmtId="9" fontId="9" fillId="0" borderId="0" applyFont="0" applyFill="0" applyBorder="0" applyAlignment="0" applyProtection="0"/>
    <xf numFmtId="0" fontId="48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1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5" fillId="5" borderId="20">
      <alignment horizontal="left"/>
    </xf>
    <xf numFmtId="0" fontId="53" fillId="0" borderId="0" applyNumberFormat="0" applyFill="0" applyBorder="0" applyAlignment="0" applyProtection="0">
      <alignment vertical="top"/>
      <protection locked="0"/>
    </xf>
    <xf numFmtId="0" fontId="9" fillId="0" borderId="0">
      <alignment readingOrder="1"/>
    </xf>
    <xf numFmtId="0" fontId="52" fillId="0" borderId="0"/>
    <xf numFmtId="0" fontId="51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/>
    <xf numFmtId="9" fontId="4" fillId="0" borderId="0" applyFont="0" applyFill="0" applyBorder="0" applyAlignment="0" applyProtection="0"/>
    <xf numFmtId="0" fontId="9" fillId="0" borderId="0">
      <alignment readingOrder="1"/>
    </xf>
    <xf numFmtId="0" fontId="54" fillId="0" borderId="29" applyNumberFormat="0" applyFill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30" fillId="27" borderId="26" applyNumberFormat="0" applyFont="0" applyAlignment="0" applyProtection="0"/>
    <xf numFmtId="0" fontId="9" fillId="0" borderId="0"/>
    <xf numFmtId="0" fontId="9" fillId="0" borderId="0"/>
    <xf numFmtId="0" fontId="3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9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9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9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9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9" borderId="0" applyNumberFormat="0" applyBorder="0" applyAlignment="0" applyProtection="0"/>
    <xf numFmtId="0" fontId="29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9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9" fillId="0" borderId="0">
      <alignment readingOrder="1"/>
    </xf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>
      <alignment readingOrder="1"/>
    </xf>
    <xf numFmtId="0" fontId="9" fillId="0" borderId="0">
      <alignment readingOrder="1"/>
    </xf>
    <xf numFmtId="0" fontId="9" fillId="0" borderId="0"/>
    <xf numFmtId="0" fontId="4" fillId="0" borderId="0"/>
    <xf numFmtId="0" fontId="4" fillId="0" borderId="0"/>
    <xf numFmtId="0" fontId="9" fillId="0" borderId="0">
      <alignment readingOrder="1"/>
    </xf>
    <xf numFmtId="0" fontId="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9" fillId="0" borderId="0">
      <alignment readingOrder="1"/>
    </xf>
    <xf numFmtId="0" fontId="57" fillId="0" borderId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58" fillId="0" borderId="1">
      <alignment horizontal="center"/>
    </xf>
    <xf numFmtId="3" fontId="57" fillId="0" borderId="0" applyFont="0" applyFill="0" applyBorder="0" applyAlignment="0" applyProtection="0"/>
    <xf numFmtId="0" fontId="57" fillId="2" borderId="0" applyNumberFormat="0" applyFont="0" applyBorder="0" applyAlignment="0" applyProtection="0"/>
    <xf numFmtId="0" fontId="3" fillId="0" borderId="0"/>
    <xf numFmtId="0" fontId="2" fillId="0" borderId="0"/>
  </cellStyleXfs>
  <cellXfs count="197">
    <xf numFmtId="0" fontId="0" fillId="0" borderId="0" xfId="0"/>
    <xf numFmtId="3" fontId="0" fillId="0" borderId="0" xfId="0" applyNumberFormat="1"/>
    <xf numFmtId="0" fontId="0" fillId="0" borderId="0" xfId="0" applyAlignment="1">
      <alignment vertical="center" wrapText="1"/>
    </xf>
    <xf numFmtId="168" fontId="0" fillId="0" borderId="0" xfId="0" applyNumberFormat="1"/>
    <xf numFmtId="0" fontId="0" fillId="0" borderId="0" xfId="0" applyAlignment="1">
      <alignment horizontal="center"/>
    </xf>
    <xf numFmtId="165" fontId="13" fillId="0" borderId="4" xfId="0" applyNumberFormat="1" applyFont="1" applyBorder="1"/>
    <xf numFmtId="165" fontId="13" fillId="0" borderId="8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3" fontId="13" fillId="0" borderId="4" xfId="0" applyNumberFormat="1" applyFont="1" applyBorder="1"/>
    <xf numFmtId="3" fontId="0" fillId="0" borderId="0" xfId="0" applyNumberFormat="1" applyAlignment="1">
      <alignment horizontal="center" vertical="center"/>
    </xf>
    <xf numFmtId="0" fontId="11" fillId="0" borderId="1" xfId="0" applyFont="1" applyBorder="1" applyAlignment="1">
      <alignment horizontal="center"/>
    </xf>
    <xf numFmtId="168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3" fillId="0" borderId="3" xfId="0" applyFont="1" applyBorder="1" applyAlignment="1">
      <alignment horizontal="center"/>
    </xf>
    <xf numFmtId="168" fontId="13" fillId="0" borderId="3" xfId="0" applyNumberFormat="1" applyFont="1" applyBorder="1" applyAlignment="1">
      <alignment horizontal="center"/>
    </xf>
    <xf numFmtId="0" fontId="0" fillId="0" borderId="9" xfId="0" applyBorder="1"/>
    <xf numFmtId="3" fontId="13" fillId="0" borderId="8" xfId="0" applyNumberFormat="1" applyFont="1" applyBorder="1"/>
    <xf numFmtId="168" fontId="13" fillId="0" borderId="4" xfId="0" applyNumberFormat="1" applyFont="1" applyBorder="1" applyAlignment="1">
      <alignment horizontal="right"/>
    </xf>
    <xf numFmtId="3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68" fontId="13" fillId="0" borderId="6" xfId="0" applyNumberFormat="1" applyFont="1" applyBorder="1" applyAlignment="1">
      <alignment vertical="center"/>
    </xf>
    <xf numFmtId="165" fontId="13" fillId="0" borderId="6" xfId="0" applyNumberFormat="1" applyFont="1" applyBorder="1" applyAlignment="1">
      <alignment vertical="center"/>
    </xf>
    <xf numFmtId="168" fontId="1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5" fontId="13" fillId="0" borderId="0" xfId="0" applyNumberFormat="1" applyFont="1"/>
    <xf numFmtId="0" fontId="0" fillId="0" borderId="9" xfId="0" applyBorder="1" applyAlignment="1">
      <alignment horizontal="left"/>
    </xf>
    <xf numFmtId="165" fontId="13" fillId="0" borderId="3" xfId="0" applyNumberFormat="1" applyFont="1" applyBorder="1"/>
    <xf numFmtId="166" fontId="13" fillId="0" borderId="8" xfId="0" applyNumberFormat="1" applyFont="1" applyBorder="1"/>
    <xf numFmtId="166" fontId="13" fillId="0" borderId="3" xfId="0" applyNumberFormat="1" applyFont="1" applyBorder="1"/>
    <xf numFmtId="3" fontId="11" fillId="0" borderId="0" xfId="0" applyNumberFormat="1" applyFont="1" applyAlignment="1">
      <alignment horizontal="center"/>
    </xf>
    <xf numFmtId="3" fontId="12" fillId="0" borderId="12" xfId="0" quotePrefix="1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wrapText="1"/>
    </xf>
    <xf numFmtId="3" fontId="13" fillId="0" borderId="3" xfId="0" applyNumberFormat="1" applyFont="1" applyBorder="1" applyAlignment="1">
      <alignment horizontal="center" wrapText="1"/>
    </xf>
    <xf numFmtId="3" fontId="13" fillId="0" borderId="3" xfId="0" applyNumberFormat="1" applyFont="1" applyBorder="1"/>
    <xf numFmtId="0" fontId="0" fillId="0" borderId="7" xfId="0" applyBorder="1"/>
    <xf numFmtId="168" fontId="13" fillId="0" borderId="8" xfId="0" applyNumberFormat="1" applyFont="1" applyBorder="1" applyAlignment="1">
      <alignment horizontal="right"/>
    </xf>
    <xf numFmtId="0" fontId="15" fillId="0" borderId="0" xfId="0" applyFont="1" applyAlignment="1">
      <alignment textRotation="180"/>
    </xf>
    <xf numFmtId="165" fontId="13" fillId="0" borderId="8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1" fontId="13" fillId="0" borderId="4" xfId="0" applyNumberFormat="1" applyFont="1" applyBorder="1" applyAlignment="1">
      <alignment horizontal="right"/>
    </xf>
    <xf numFmtId="165" fontId="11" fillId="0" borderId="3" xfId="0" applyNumberFormat="1" applyFont="1" applyBorder="1"/>
    <xf numFmtId="166" fontId="11" fillId="0" borderId="3" xfId="0" applyNumberFormat="1" applyFont="1" applyBorder="1"/>
    <xf numFmtId="3" fontId="11" fillId="0" borderId="3" xfId="0" applyNumberFormat="1" applyFont="1" applyBorder="1"/>
    <xf numFmtId="0" fontId="0" fillId="0" borderId="0" xfId="0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14" xfId="0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vertical="center"/>
    </xf>
    <xf numFmtId="168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11" fillId="0" borderId="10" xfId="0" applyFont="1" applyBorder="1" applyAlignment="1">
      <alignment vertical="center"/>
    </xf>
    <xf numFmtId="165" fontId="11" fillId="0" borderId="4" xfId="0" applyNumberFormat="1" applyFont="1" applyBorder="1"/>
    <xf numFmtId="3" fontId="11" fillId="0" borderId="3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166" fontId="11" fillId="0" borderId="3" xfId="0" applyNumberFormat="1" applyFont="1" applyBorder="1" applyAlignment="1">
      <alignment horizontal="right"/>
    </xf>
    <xf numFmtId="0" fontId="15" fillId="0" borderId="0" xfId="0" quotePrefix="1" applyFont="1" applyAlignment="1">
      <alignment textRotation="180"/>
    </xf>
    <xf numFmtId="2" fontId="13" fillId="0" borderId="4" xfId="0" applyNumberFormat="1" applyFont="1" applyBorder="1"/>
    <xf numFmtId="2" fontId="13" fillId="0" borderId="8" xfId="0" applyNumberFormat="1" applyFont="1" applyBorder="1"/>
    <xf numFmtId="2" fontId="13" fillId="0" borderId="8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0" fontId="0" fillId="0" borderId="14" xfId="0" applyBorder="1"/>
    <xf numFmtId="0" fontId="11" fillId="0" borderId="16" xfId="0" applyFont="1" applyBorder="1" applyAlignment="1">
      <alignment vertical="center"/>
    </xf>
    <xf numFmtId="0" fontId="0" fillId="0" borderId="15" xfId="0" applyBorder="1"/>
    <xf numFmtId="0" fontId="11" fillId="0" borderId="15" xfId="0" applyFont="1" applyBorder="1" applyAlignment="1">
      <alignment vertical="center"/>
    </xf>
    <xf numFmtId="0" fontId="9" fillId="0" borderId="9" xfId="0" applyFont="1" applyBorder="1" applyAlignment="1">
      <alignment horizontal="left"/>
    </xf>
    <xf numFmtId="165" fontId="13" fillId="0" borderId="9" xfId="0" applyNumberFormat="1" applyFont="1" applyBorder="1"/>
    <xf numFmtId="0" fontId="0" fillId="0" borderId="7" xfId="0" applyBorder="1" applyAlignment="1">
      <alignment vertical="center" wrapText="1"/>
    </xf>
    <xf numFmtId="165" fontId="13" fillId="0" borderId="14" xfId="0" applyNumberFormat="1" applyFont="1" applyBorder="1" applyAlignment="1">
      <alignment horizontal="right"/>
    </xf>
    <xf numFmtId="0" fontId="0" fillId="0" borderId="11" xfId="0" applyBorder="1" applyAlignment="1">
      <alignment horizontal="center"/>
    </xf>
    <xf numFmtId="165" fontId="13" fillId="0" borderId="9" xfId="0" applyNumberFormat="1" applyFont="1" applyBorder="1" applyAlignment="1">
      <alignment horizontal="left"/>
    </xf>
    <xf numFmtId="165" fontId="13" fillId="0" borderId="7" xfId="0" applyNumberFormat="1" applyFont="1" applyBorder="1"/>
    <xf numFmtId="165" fontId="11" fillId="0" borderId="18" xfId="0" applyNumberFormat="1" applyFont="1" applyBorder="1" applyAlignment="1">
      <alignment horizontal="right" vertical="center"/>
    </xf>
    <xf numFmtId="3" fontId="11" fillId="0" borderId="19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9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0" fillId="0" borderId="11" xfId="0" applyBorder="1"/>
    <xf numFmtId="0" fontId="0" fillId="0" borderId="15" xfId="0" applyBorder="1" applyAlignment="1">
      <alignment vertical="center"/>
    </xf>
    <xf numFmtId="165" fontId="11" fillId="0" borderId="15" xfId="0" applyNumberFormat="1" applyFont="1" applyBorder="1"/>
    <xf numFmtId="0" fontId="9" fillId="0" borderId="5" xfId="0" applyFont="1" applyBorder="1" applyAlignment="1">
      <alignment vertical="center"/>
    </xf>
    <xf numFmtId="0" fontId="15" fillId="0" borderId="0" xfId="0" quotePrefix="1" applyFont="1" applyAlignment="1">
      <alignment horizontal="right" textRotation="180"/>
    </xf>
    <xf numFmtId="165" fontId="9" fillId="0" borderId="0" xfId="0" applyNumberFormat="1" applyFont="1"/>
    <xf numFmtId="2" fontId="11" fillId="0" borderId="3" xfId="0" applyNumberFormat="1" applyFont="1" applyBorder="1" applyAlignment="1">
      <alignment horizontal="right" vertical="center"/>
    </xf>
    <xf numFmtId="2" fontId="11" fillId="0" borderId="18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left"/>
    </xf>
    <xf numFmtId="4" fontId="13" fillId="0" borderId="3" xfId="0" applyNumberFormat="1" applyFont="1" applyBorder="1"/>
    <xf numFmtId="165" fontId="13" fillId="0" borderId="0" xfId="0" applyNumberFormat="1" applyFont="1" applyAlignment="1">
      <alignment horizontal="right"/>
    </xf>
    <xf numFmtId="3" fontId="13" fillId="0" borderId="14" xfId="0" applyNumberFormat="1" applyFont="1" applyBorder="1" applyAlignment="1">
      <alignment horizontal="right"/>
    </xf>
    <xf numFmtId="165" fontId="13" fillId="0" borderId="9" xfId="0" applyNumberFormat="1" applyFont="1" applyBorder="1" applyAlignment="1">
      <alignment horizontal="right"/>
    </xf>
    <xf numFmtId="168" fontId="13" fillId="0" borderId="16" xfId="0" applyNumberFormat="1" applyFont="1" applyBorder="1" applyAlignment="1">
      <alignment horizontal="center"/>
    </xf>
    <xf numFmtId="166" fontId="13" fillId="0" borderId="9" xfId="0" applyNumberFormat="1" applyFont="1" applyBorder="1" applyAlignment="1">
      <alignment horizontal="right"/>
    </xf>
    <xf numFmtId="168" fontId="13" fillId="0" borderId="15" xfId="0" applyNumberFormat="1" applyFont="1" applyBorder="1" applyAlignment="1">
      <alignment horizontal="center"/>
    </xf>
    <xf numFmtId="166" fontId="13" fillId="0" borderId="14" xfId="0" applyNumberFormat="1" applyFont="1" applyBorder="1" applyAlignment="1">
      <alignment horizontal="right"/>
    </xf>
    <xf numFmtId="0" fontId="13" fillId="0" borderId="16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1" fillId="0" borderId="17" xfId="0" applyFont="1" applyBorder="1" applyAlignment="1">
      <alignment vertical="center"/>
    </xf>
    <xf numFmtId="165" fontId="11" fillId="0" borderId="16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5" fontId="11" fillId="0" borderId="17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1" fontId="13" fillId="0" borderId="8" xfId="0" applyNumberFormat="1" applyFont="1" applyBorder="1" applyAlignment="1">
      <alignment horizontal="right"/>
    </xf>
    <xf numFmtId="2" fontId="11" fillId="0" borderId="3" xfId="0" applyNumberFormat="1" applyFont="1" applyBorder="1"/>
    <xf numFmtId="172" fontId="13" fillId="0" borderId="4" xfId="9" applyNumberFormat="1" applyFont="1" applyBorder="1"/>
    <xf numFmtId="172" fontId="13" fillId="0" borderId="8" xfId="9" applyNumberFormat="1" applyFont="1" applyBorder="1"/>
    <xf numFmtId="172" fontId="11" fillId="0" borderId="3" xfId="9" applyNumberFormat="1" applyFont="1" applyBorder="1"/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2" fontId="11" fillId="0" borderId="15" xfId="0" applyNumberFormat="1" applyFont="1" applyBorder="1" applyAlignment="1">
      <alignment vertical="center"/>
    </xf>
    <xf numFmtId="2" fontId="11" fillId="0" borderId="16" xfId="0" applyNumberFormat="1" applyFont="1" applyBorder="1" applyAlignment="1">
      <alignment vertical="center"/>
    </xf>
    <xf numFmtId="0" fontId="19" fillId="0" borderId="0" xfId="326" applyFont="1"/>
    <xf numFmtId="0" fontId="2" fillId="0" borderId="0" xfId="326"/>
    <xf numFmtId="0" fontId="2" fillId="0" borderId="30" xfId="326" applyBorder="1"/>
    <xf numFmtId="0" fontId="2" fillId="0" borderId="31" xfId="326" applyBorder="1"/>
    <xf numFmtId="0" fontId="2" fillId="0" borderId="32" xfId="326" applyBorder="1"/>
    <xf numFmtId="0" fontId="2" fillId="0" borderId="33" xfId="326" applyBorder="1"/>
    <xf numFmtId="0" fontId="2" fillId="0" borderId="34" xfId="326" applyBorder="1"/>
    <xf numFmtId="0" fontId="2" fillId="0" borderId="35" xfId="326" applyBorder="1"/>
    <xf numFmtId="0" fontId="2" fillId="0" borderId="36" xfId="326" applyBorder="1"/>
    <xf numFmtId="0" fontId="2" fillId="0" borderId="37" xfId="326" applyBorder="1"/>
    <xf numFmtId="0" fontId="2" fillId="0" borderId="38" xfId="326" applyBorder="1"/>
    <xf numFmtId="0" fontId="2" fillId="0" borderId="39" xfId="326" applyBorder="1"/>
    <xf numFmtId="0" fontId="19" fillId="0" borderId="0" xfId="326" quotePrefix="1" applyFont="1" applyAlignment="1">
      <alignment horizontal="center"/>
    </xf>
    <xf numFmtId="0" fontId="19" fillId="0" borderId="0" xfId="326" applyFont="1" applyAlignment="1">
      <alignment horizontal="center"/>
    </xf>
    <xf numFmtId="0" fontId="19" fillId="0" borderId="0" xfId="326" applyFont="1" applyAlignment="1">
      <alignment wrapText="1"/>
    </xf>
    <xf numFmtId="0" fontId="59" fillId="0" borderId="0" xfId="326" applyFont="1"/>
    <xf numFmtId="165" fontId="59" fillId="0" borderId="0" xfId="326" applyNumberFormat="1" applyFont="1"/>
    <xf numFmtId="2" fontId="59" fillId="0" borderId="0" xfId="326" applyNumberFormat="1" applyFont="1"/>
    <xf numFmtId="1" fontId="59" fillId="0" borderId="0" xfId="326" applyNumberFormat="1" applyFont="1"/>
    <xf numFmtId="164" fontId="59" fillId="0" borderId="0" xfId="326" applyNumberFormat="1" applyFont="1"/>
    <xf numFmtId="3" fontId="59" fillId="0" borderId="0" xfId="326" applyNumberFormat="1" applyFont="1"/>
    <xf numFmtId="166" fontId="59" fillId="0" borderId="0" xfId="326" applyNumberFormat="1" applyFont="1"/>
    <xf numFmtId="0" fontId="61" fillId="0" borderId="0" xfId="326" applyFont="1"/>
    <xf numFmtId="165" fontId="61" fillId="0" borderId="0" xfId="326" applyNumberFormat="1" applyFont="1"/>
    <xf numFmtId="2" fontId="61" fillId="0" borderId="0" xfId="326" applyNumberFormat="1" applyFont="1"/>
    <xf numFmtId="1" fontId="61" fillId="0" borderId="0" xfId="326" applyNumberFormat="1" applyFont="1"/>
    <xf numFmtId="164" fontId="61" fillId="0" borderId="0" xfId="326" applyNumberFormat="1" applyFont="1"/>
    <xf numFmtId="3" fontId="61" fillId="0" borderId="0" xfId="326" applyNumberFormat="1" applyFont="1"/>
    <xf numFmtId="166" fontId="61" fillId="0" borderId="0" xfId="326" applyNumberFormat="1" applyFont="1"/>
    <xf numFmtId="165" fontId="2" fillId="0" borderId="0" xfId="326" applyNumberFormat="1"/>
    <xf numFmtId="2" fontId="60" fillId="0" borderId="0" xfId="326" applyNumberFormat="1" applyFont="1"/>
    <xf numFmtId="1" fontId="60" fillId="0" borderId="0" xfId="326" applyNumberFormat="1" applyFont="1"/>
    <xf numFmtId="164" fontId="60" fillId="0" borderId="0" xfId="326" applyNumberFormat="1" applyFont="1"/>
    <xf numFmtId="3" fontId="2" fillId="0" borderId="0" xfId="326" applyNumberFormat="1"/>
    <xf numFmtId="164" fontId="2" fillId="0" borderId="0" xfId="326" applyNumberFormat="1"/>
    <xf numFmtId="1" fontId="2" fillId="0" borderId="0" xfId="326" applyNumberFormat="1"/>
    <xf numFmtId="166" fontId="2" fillId="0" borderId="0" xfId="326" applyNumberFormat="1"/>
    <xf numFmtId="2" fontId="2" fillId="0" borderId="0" xfId="326" applyNumberFormat="1"/>
    <xf numFmtId="171" fontId="2" fillId="0" borderId="0" xfId="326" applyNumberFormat="1"/>
    <xf numFmtId="4" fontId="2" fillId="0" borderId="0" xfId="326" applyNumberFormat="1"/>
    <xf numFmtId="170" fontId="2" fillId="0" borderId="0" xfId="326" applyNumberFormat="1"/>
    <xf numFmtId="174" fontId="2" fillId="0" borderId="0" xfId="326" applyNumberFormat="1"/>
    <xf numFmtId="169" fontId="2" fillId="0" borderId="0" xfId="326" applyNumberFormat="1"/>
    <xf numFmtId="0" fontId="1" fillId="0" borderId="0" xfId="326" applyFont="1"/>
    <xf numFmtId="0" fontId="15" fillId="0" borderId="0" xfId="0" applyFont="1" applyAlignment="1">
      <alignment horizontal="center" textRotation="180"/>
    </xf>
    <xf numFmtId="0" fontId="15" fillId="0" borderId="0" xfId="0" applyFont="1" applyAlignment="1">
      <alignment horizontal="center" textRotation="180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6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0" xfId="0" quotePrefix="1" applyFont="1" applyAlignment="1">
      <alignment horizontal="right" textRotation="180"/>
    </xf>
    <xf numFmtId="0" fontId="15" fillId="0" borderId="0" xfId="0" applyFont="1" applyAlignment="1">
      <alignment horizontal="right" textRotation="180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6" xfId="0" quotePrefix="1" applyFont="1" applyBorder="1" applyAlignment="1">
      <alignment horizontal="center" vertical="center" wrapText="1"/>
    </xf>
  </cellXfs>
  <cellStyles count="327">
    <cellStyle name="20% - Accent1 2" xfId="131" xr:uid="{00000000-0005-0000-0000-000000000000}"/>
    <cellStyle name="20% - Accent2 2" xfId="132" xr:uid="{00000000-0005-0000-0000-000001000000}"/>
    <cellStyle name="20% - Accent3 2" xfId="133" xr:uid="{00000000-0005-0000-0000-000002000000}"/>
    <cellStyle name="20% - Accent4 2" xfId="134" xr:uid="{00000000-0005-0000-0000-000003000000}"/>
    <cellStyle name="20% - Accent5 2" xfId="135" xr:uid="{00000000-0005-0000-0000-000004000000}"/>
    <cellStyle name="20% - Accent6 2" xfId="136" xr:uid="{00000000-0005-0000-0000-000005000000}"/>
    <cellStyle name="40% - Accent1 2" xfId="137" xr:uid="{00000000-0005-0000-0000-000006000000}"/>
    <cellStyle name="40% - Accent2 2" xfId="138" xr:uid="{00000000-0005-0000-0000-000007000000}"/>
    <cellStyle name="40% - Accent3 2" xfId="139" xr:uid="{00000000-0005-0000-0000-000008000000}"/>
    <cellStyle name="40% - Accent4 2" xfId="140" xr:uid="{00000000-0005-0000-0000-000009000000}"/>
    <cellStyle name="40% - Accent5 2" xfId="141" xr:uid="{00000000-0005-0000-0000-00000A000000}"/>
    <cellStyle name="40% - Accent6 2" xfId="142" xr:uid="{00000000-0005-0000-0000-00000B000000}"/>
    <cellStyle name="60% - Accent1 2" xfId="143" xr:uid="{00000000-0005-0000-0000-00000C000000}"/>
    <cellStyle name="60% - Accent2 2" xfId="144" xr:uid="{00000000-0005-0000-0000-00000D000000}"/>
    <cellStyle name="60% - Accent3 2" xfId="145" xr:uid="{00000000-0005-0000-0000-00000E000000}"/>
    <cellStyle name="60% - Accent4 2" xfId="146" xr:uid="{00000000-0005-0000-0000-00000F000000}"/>
    <cellStyle name="60% - Accent5 2" xfId="147" xr:uid="{00000000-0005-0000-0000-000010000000}"/>
    <cellStyle name="60% - Accent6 2" xfId="148" xr:uid="{00000000-0005-0000-0000-000011000000}"/>
    <cellStyle name="Accent1 - 20%" xfId="254" xr:uid="{00000000-0005-0000-0000-000012000000}"/>
    <cellStyle name="Accent1 - 40%" xfId="255" xr:uid="{00000000-0005-0000-0000-000013000000}"/>
    <cellStyle name="Accent1 - 60%" xfId="256" xr:uid="{00000000-0005-0000-0000-000014000000}"/>
    <cellStyle name="Accent1 2" xfId="149" xr:uid="{00000000-0005-0000-0000-000015000000}"/>
    <cellStyle name="Accent2 - 20%" xfId="257" xr:uid="{00000000-0005-0000-0000-000016000000}"/>
    <cellStyle name="Accent2 - 40%" xfId="258" xr:uid="{00000000-0005-0000-0000-000017000000}"/>
    <cellStyle name="Accent2 - 60%" xfId="259" xr:uid="{00000000-0005-0000-0000-000018000000}"/>
    <cellStyle name="Accent2 2" xfId="150" xr:uid="{00000000-0005-0000-0000-000019000000}"/>
    <cellStyle name="Accent3 - 20%" xfId="260" xr:uid="{00000000-0005-0000-0000-00001A000000}"/>
    <cellStyle name="Accent3 - 40%" xfId="261" xr:uid="{00000000-0005-0000-0000-00001B000000}"/>
    <cellStyle name="Accent3 - 60%" xfId="262" xr:uid="{00000000-0005-0000-0000-00001C000000}"/>
    <cellStyle name="Accent3 2" xfId="151" xr:uid="{00000000-0005-0000-0000-00001D000000}"/>
    <cellStyle name="Accent4 - 20%" xfId="263" xr:uid="{00000000-0005-0000-0000-00001E000000}"/>
    <cellStyle name="Accent4 - 40%" xfId="264" xr:uid="{00000000-0005-0000-0000-00001F000000}"/>
    <cellStyle name="Accent4 - 60%" xfId="265" xr:uid="{00000000-0005-0000-0000-000020000000}"/>
    <cellStyle name="Accent4 2" xfId="152" xr:uid="{00000000-0005-0000-0000-000021000000}"/>
    <cellStyle name="Accent5 - 20%" xfId="266" xr:uid="{00000000-0005-0000-0000-000022000000}"/>
    <cellStyle name="Accent5 - 40%" xfId="267" xr:uid="{00000000-0005-0000-0000-000023000000}"/>
    <cellStyle name="Accent5 - 60%" xfId="268" xr:uid="{00000000-0005-0000-0000-000024000000}"/>
    <cellStyle name="Accent5 2" xfId="153" xr:uid="{00000000-0005-0000-0000-000025000000}"/>
    <cellStyle name="Accent6 - 20%" xfId="269" xr:uid="{00000000-0005-0000-0000-000026000000}"/>
    <cellStyle name="Accent6 - 40%" xfId="270" xr:uid="{00000000-0005-0000-0000-000027000000}"/>
    <cellStyle name="Accent6 - 60%" xfId="271" xr:uid="{00000000-0005-0000-0000-000028000000}"/>
    <cellStyle name="Accent6 2" xfId="154" xr:uid="{00000000-0005-0000-0000-000029000000}"/>
    <cellStyle name="Bad 2" xfId="155" xr:uid="{00000000-0005-0000-0000-00002A000000}"/>
    <cellStyle name="Calculation 2" xfId="156" xr:uid="{00000000-0005-0000-0000-00002B000000}"/>
    <cellStyle name="Check Cell 2" xfId="157" xr:uid="{00000000-0005-0000-0000-00002C000000}"/>
    <cellStyle name="Comma" xfId="9" builtinId="3"/>
    <cellStyle name="Comma [0] 2" xfId="234" xr:uid="{00000000-0005-0000-0000-00002E000000}"/>
    <cellStyle name="Comma 10" xfId="311" xr:uid="{00000000-0005-0000-0000-00002F000000}"/>
    <cellStyle name="Comma 11" xfId="315" xr:uid="{00000000-0005-0000-0000-000030000000}"/>
    <cellStyle name="Comma 12" xfId="313" xr:uid="{00000000-0005-0000-0000-000031000000}"/>
    <cellStyle name="Comma 13" xfId="314" xr:uid="{00000000-0005-0000-0000-000032000000}"/>
    <cellStyle name="Comma 14" xfId="312" xr:uid="{00000000-0005-0000-0000-000033000000}"/>
    <cellStyle name="Comma 15" xfId="316" xr:uid="{00000000-0005-0000-0000-000034000000}"/>
    <cellStyle name="Comma 2" xfId="3" xr:uid="{00000000-0005-0000-0000-000035000000}"/>
    <cellStyle name="Comma 2 2" xfId="16" xr:uid="{00000000-0005-0000-0000-000036000000}"/>
    <cellStyle name="Comma 2 2 2" xfId="158" xr:uid="{00000000-0005-0000-0000-000037000000}"/>
    <cellStyle name="Comma 2 2 3" xfId="101" xr:uid="{00000000-0005-0000-0000-000038000000}"/>
    <cellStyle name="Comma 2 3" xfId="12" xr:uid="{00000000-0005-0000-0000-000039000000}"/>
    <cellStyle name="Comma 3" xfId="34" xr:uid="{00000000-0005-0000-0000-00003A000000}"/>
    <cellStyle name="Comma 3 2" xfId="41" xr:uid="{00000000-0005-0000-0000-00003B000000}"/>
    <cellStyle name="Comma 3 2 2" xfId="57" xr:uid="{00000000-0005-0000-0000-00003C000000}"/>
    <cellStyle name="Comma 3 2 2 2" xfId="159" xr:uid="{00000000-0005-0000-0000-00003D000000}"/>
    <cellStyle name="Comma 3 2 3" xfId="102" xr:uid="{00000000-0005-0000-0000-00003E000000}"/>
    <cellStyle name="Comma 3 2 4" xfId="77" xr:uid="{00000000-0005-0000-0000-00003F000000}"/>
    <cellStyle name="Comma 3 3" xfId="50" xr:uid="{00000000-0005-0000-0000-000040000000}"/>
    <cellStyle name="Comma 3 3 2" xfId="285" xr:uid="{00000000-0005-0000-0000-000041000000}"/>
    <cellStyle name="Comma 3 3 3" xfId="235" xr:uid="{00000000-0005-0000-0000-000042000000}"/>
    <cellStyle name="Comma 3 3 4" xfId="296" xr:uid="{00000000-0005-0000-0000-000043000000}"/>
    <cellStyle name="Comma 3 3 5" xfId="160" xr:uid="{00000000-0005-0000-0000-000044000000}"/>
    <cellStyle name="Comma 3 4" xfId="84" xr:uid="{00000000-0005-0000-0000-000045000000}"/>
    <cellStyle name="Comma 3 5" xfId="70" xr:uid="{00000000-0005-0000-0000-000046000000}"/>
    <cellStyle name="Comma 4" xfId="65" xr:uid="{00000000-0005-0000-0000-000047000000}"/>
    <cellStyle name="Comma 4 2" xfId="223" xr:uid="{00000000-0005-0000-0000-000048000000}"/>
    <cellStyle name="Comma 4 2 2" xfId="284" xr:uid="{00000000-0005-0000-0000-000049000000}"/>
    <cellStyle name="Comma 4 3" xfId="243" xr:uid="{00000000-0005-0000-0000-00004A000000}"/>
    <cellStyle name="Comma 4 4" xfId="201" xr:uid="{00000000-0005-0000-0000-00004B000000}"/>
    <cellStyle name="Comma 5" xfId="198" xr:uid="{00000000-0005-0000-0000-00004C000000}"/>
    <cellStyle name="Comma 5 2" xfId="232" xr:uid="{00000000-0005-0000-0000-00004D000000}"/>
    <cellStyle name="Comma 5 3" xfId="279" xr:uid="{00000000-0005-0000-0000-00004E000000}"/>
    <cellStyle name="Comma 6" xfId="298" xr:uid="{00000000-0005-0000-0000-00004F000000}"/>
    <cellStyle name="Comma 7" xfId="301" xr:uid="{00000000-0005-0000-0000-000050000000}"/>
    <cellStyle name="Comma 8" xfId="306" xr:uid="{00000000-0005-0000-0000-000051000000}"/>
    <cellStyle name="Comma 9" xfId="83" xr:uid="{00000000-0005-0000-0000-000052000000}"/>
    <cellStyle name="Currency 2" xfId="10" xr:uid="{00000000-0005-0000-0000-000054000000}"/>
    <cellStyle name="Currency 2 2" xfId="31" xr:uid="{00000000-0005-0000-0000-000055000000}"/>
    <cellStyle name="Currency 2 2 2" xfId="161" xr:uid="{00000000-0005-0000-0000-000056000000}"/>
    <cellStyle name="Currency 2 3" xfId="162" xr:uid="{00000000-0005-0000-0000-000057000000}"/>
    <cellStyle name="Currency 3" xfId="13" xr:uid="{00000000-0005-0000-0000-000058000000}"/>
    <cellStyle name="Currency 3 2" xfId="36" xr:uid="{00000000-0005-0000-0000-000059000000}"/>
    <cellStyle name="Currency 3 2 2" xfId="43" xr:uid="{00000000-0005-0000-0000-00005A000000}"/>
    <cellStyle name="Currency 3 2 2 2" xfId="59" xr:uid="{00000000-0005-0000-0000-00005B000000}"/>
    <cellStyle name="Currency 3 2 2 2 2" xfId="163" xr:uid="{00000000-0005-0000-0000-00005C000000}"/>
    <cellStyle name="Currency 3 2 2 3" xfId="79" xr:uid="{00000000-0005-0000-0000-00005D000000}"/>
    <cellStyle name="Currency 3 2 3" xfId="52" xr:uid="{00000000-0005-0000-0000-00005E000000}"/>
    <cellStyle name="Currency 3 2 3 2" xfId="103" xr:uid="{00000000-0005-0000-0000-00005F000000}"/>
    <cellStyle name="Currency 3 2 4" xfId="72" xr:uid="{00000000-0005-0000-0000-000060000000}"/>
    <cellStyle name="Currency 3 3" xfId="38" xr:uid="{00000000-0005-0000-0000-000061000000}"/>
    <cellStyle name="Currency 3 3 2" xfId="54" xr:uid="{00000000-0005-0000-0000-000062000000}"/>
    <cellStyle name="Currency 3 3 2 2" xfId="164" xr:uid="{00000000-0005-0000-0000-000063000000}"/>
    <cellStyle name="Currency 3 3 3" xfId="74" xr:uid="{00000000-0005-0000-0000-000064000000}"/>
    <cellStyle name="Currency 3 4" xfId="47" xr:uid="{00000000-0005-0000-0000-000065000000}"/>
    <cellStyle name="Currency 3 4 2" xfId="86" xr:uid="{00000000-0005-0000-0000-000066000000}"/>
    <cellStyle name="Currency 3 5" xfId="67" xr:uid="{00000000-0005-0000-0000-000067000000}"/>
    <cellStyle name="Currency 4" xfId="33" xr:uid="{00000000-0005-0000-0000-000068000000}"/>
    <cellStyle name="Currency 4 2" xfId="40" xr:uid="{00000000-0005-0000-0000-000069000000}"/>
    <cellStyle name="Currency 4 2 2" xfId="56" xr:uid="{00000000-0005-0000-0000-00006A000000}"/>
    <cellStyle name="Currency 4 2 3" xfId="76" xr:uid="{00000000-0005-0000-0000-00006B000000}"/>
    <cellStyle name="Currency 4 3" xfId="49" xr:uid="{00000000-0005-0000-0000-00006C000000}"/>
    <cellStyle name="Currency 4 3 2" xfId="202" xr:uid="{00000000-0005-0000-0000-00006D000000}"/>
    <cellStyle name="Currency 4 4" xfId="69" xr:uid="{00000000-0005-0000-0000-00006E000000}"/>
    <cellStyle name="Currency 5" xfId="45" xr:uid="{00000000-0005-0000-0000-00006F000000}"/>
    <cellStyle name="Currency 5 2" xfId="61" xr:uid="{00000000-0005-0000-0000-000070000000}"/>
    <cellStyle name="Currency 5 2 2" xfId="283" xr:uid="{00000000-0005-0000-0000-000071000000}"/>
    <cellStyle name="Currency 5 2 3" xfId="225" xr:uid="{00000000-0005-0000-0000-000072000000}"/>
    <cellStyle name="Currency 5 3" xfId="242" xr:uid="{00000000-0005-0000-0000-000073000000}"/>
    <cellStyle name="Currency 5 4" xfId="81" xr:uid="{00000000-0005-0000-0000-000074000000}"/>
    <cellStyle name="Currency 6" xfId="203" xr:uid="{00000000-0005-0000-0000-000075000000}"/>
    <cellStyle name="Currency 6 2" xfId="229" xr:uid="{00000000-0005-0000-0000-000076000000}"/>
    <cellStyle name="Currency 7" xfId="197" xr:uid="{00000000-0005-0000-0000-000077000000}"/>
    <cellStyle name="Currency 7 2" xfId="231" xr:uid="{00000000-0005-0000-0000-000078000000}"/>
    <cellStyle name="Currency 8" xfId="299" xr:uid="{00000000-0005-0000-0000-000079000000}"/>
    <cellStyle name="Currency 9" xfId="85" xr:uid="{00000000-0005-0000-0000-00007A000000}"/>
    <cellStyle name="Data Field" xfId="87" xr:uid="{00000000-0005-0000-0000-00007B000000}"/>
    <cellStyle name="Data Field 2" xfId="104" xr:uid="{00000000-0005-0000-0000-00007C000000}"/>
    <cellStyle name="Data Field 2 2" xfId="165" xr:uid="{00000000-0005-0000-0000-00007D000000}"/>
    <cellStyle name="Data Field 3" xfId="166" xr:uid="{00000000-0005-0000-0000-00007E000000}"/>
    <cellStyle name="Data Name" xfId="88" xr:uid="{00000000-0005-0000-0000-00007F000000}"/>
    <cellStyle name="Date/Time" xfId="89" xr:uid="{00000000-0005-0000-0000-000080000000}"/>
    <cellStyle name="Emphasis 1" xfId="272" xr:uid="{00000000-0005-0000-0000-000081000000}"/>
    <cellStyle name="Emphasis 2" xfId="273" xr:uid="{00000000-0005-0000-0000-000082000000}"/>
    <cellStyle name="Emphasis 3" xfId="274" xr:uid="{00000000-0005-0000-0000-000083000000}"/>
    <cellStyle name="Explanatory Text 2" xfId="167" xr:uid="{00000000-0005-0000-0000-000084000000}"/>
    <cellStyle name="Good 2" xfId="168" xr:uid="{00000000-0005-0000-0000-000085000000}"/>
    <cellStyle name="Heading" xfId="90" xr:uid="{00000000-0005-0000-0000-000086000000}"/>
    <cellStyle name="Heading 1 2" xfId="169" xr:uid="{00000000-0005-0000-0000-000087000000}"/>
    <cellStyle name="Heading 2 2" xfId="236" xr:uid="{00000000-0005-0000-0000-000088000000}"/>
    <cellStyle name="Heading 2 3" xfId="247" xr:uid="{00000000-0005-0000-0000-000089000000}"/>
    <cellStyle name="Heading 2 4" xfId="91" xr:uid="{00000000-0005-0000-0000-00008A000000}"/>
    <cellStyle name="Heading 3 2" xfId="170" xr:uid="{00000000-0005-0000-0000-00008B000000}"/>
    <cellStyle name="Heading 4 2" xfId="171" xr:uid="{00000000-0005-0000-0000-00008C000000}"/>
    <cellStyle name="Hyperlink 2" xfId="92" xr:uid="{00000000-0005-0000-0000-00008D000000}"/>
    <cellStyle name="Hyperlink 2 2" xfId="204" xr:uid="{00000000-0005-0000-0000-00008E000000}"/>
    <cellStyle name="Hyperlink 2 2 2" xfId="237" xr:uid="{00000000-0005-0000-0000-00008F000000}"/>
    <cellStyle name="Hyperlink 2_ResWXMF_FY10v2_0" xfId="248" xr:uid="{00000000-0005-0000-0000-000090000000}"/>
    <cellStyle name="Hyperlink 3" xfId="130" xr:uid="{00000000-0005-0000-0000-000091000000}"/>
    <cellStyle name="Hyperlink 3 2" xfId="227" xr:uid="{00000000-0005-0000-0000-000092000000}"/>
    <cellStyle name="Hyperlink 3 2 2" xfId="280" xr:uid="{00000000-0005-0000-0000-000093000000}"/>
    <cellStyle name="Hyperlink 4" xfId="253" xr:uid="{00000000-0005-0000-0000-000094000000}"/>
    <cellStyle name="Hyperlink 5" xfId="233" xr:uid="{00000000-0005-0000-0000-000095000000}"/>
    <cellStyle name="Hyperlink 6" xfId="295" xr:uid="{00000000-0005-0000-0000-000096000000}"/>
    <cellStyle name="Hyperlink 7" xfId="294" xr:uid="{00000000-0005-0000-0000-000097000000}"/>
    <cellStyle name="Hyperlink 8" xfId="310" xr:uid="{00000000-0005-0000-0000-000098000000}"/>
    <cellStyle name="Input 2" xfId="172" xr:uid="{00000000-0005-0000-0000-000099000000}"/>
    <cellStyle name="Linked Cell 2" xfId="173" xr:uid="{00000000-0005-0000-0000-00009A000000}"/>
    <cellStyle name="Neutral 2" xfId="174" xr:uid="{00000000-0005-0000-0000-00009B000000}"/>
    <cellStyle name="Normal" xfId="0" builtinId="0"/>
    <cellStyle name="Normal 10" xfId="63" xr:uid="{00000000-0005-0000-0000-00009D000000}"/>
    <cellStyle name="Normal 10 2" xfId="250" xr:uid="{00000000-0005-0000-0000-00009E000000}"/>
    <cellStyle name="Normal 10 3" xfId="105" xr:uid="{00000000-0005-0000-0000-00009F000000}"/>
    <cellStyle name="Normal 11" xfId="106" xr:uid="{00000000-0005-0000-0000-0000A0000000}"/>
    <cellStyle name="Normal 12" xfId="107" xr:uid="{00000000-0005-0000-0000-0000A1000000}"/>
    <cellStyle name="Normal 13" xfId="128" xr:uid="{00000000-0005-0000-0000-0000A2000000}"/>
    <cellStyle name="Normal 13 2" xfId="129" xr:uid="{00000000-0005-0000-0000-0000A3000000}"/>
    <cellStyle name="Normal 13 3" xfId="282" xr:uid="{00000000-0005-0000-0000-0000A4000000}"/>
    <cellStyle name="Normal 14" xfId="192" xr:uid="{00000000-0005-0000-0000-0000A5000000}"/>
    <cellStyle name="Normal 14 2" xfId="222" xr:uid="{00000000-0005-0000-0000-0000A6000000}"/>
    <cellStyle name="Normal 14 2 2" xfId="308" xr:uid="{00000000-0005-0000-0000-0000A7000000}"/>
    <cellStyle name="Normal 14 3" xfId="244" xr:uid="{00000000-0005-0000-0000-0000A8000000}"/>
    <cellStyle name="Normal 15" xfId="193" xr:uid="{00000000-0005-0000-0000-0000A9000000}"/>
    <cellStyle name="Normal 15 2" xfId="195" xr:uid="{00000000-0005-0000-0000-0000AA000000}"/>
    <cellStyle name="Normal 15 3" xfId="291" xr:uid="{00000000-0005-0000-0000-0000AB000000}"/>
    <cellStyle name="Normal 15 4" xfId="309" xr:uid="{00000000-0005-0000-0000-0000AC000000}"/>
    <cellStyle name="Normal 16" xfId="199" xr:uid="{00000000-0005-0000-0000-0000AD000000}"/>
    <cellStyle name="Normal 16 2" xfId="226" xr:uid="{00000000-0005-0000-0000-0000AE000000}"/>
    <cellStyle name="Normal 16 3" xfId="251" xr:uid="{00000000-0005-0000-0000-0000AF000000}"/>
    <cellStyle name="Normal 17" xfId="196" xr:uid="{00000000-0005-0000-0000-0000B0000000}"/>
    <cellStyle name="Normal 17 2" xfId="230" xr:uid="{00000000-0005-0000-0000-0000B1000000}"/>
    <cellStyle name="Normal 18" xfId="292" xr:uid="{00000000-0005-0000-0000-0000B2000000}"/>
    <cellStyle name="Normal 19" xfId="293" xr:uid="{00000000-0005-0000-0000-0000B3000000}"/>
    <cellStyle name="Normal 2" xfId="4" xr:uid="{00000000-0005-0000-0000-0000B4000000}"/>
    <cellStyle name="Normal 2 10" xfId="93" xr:uid="{00000000-0005-0000-0000-0000B5000000}"/>
    <cellStyle name="Normal 2 2" xfId="94" xr:uid="{00000000-0005-0000-0000-0000B6000000}"/>
    <cellStyle name="Normal 2 2 2" xfId="108" xr:uid="{00000000-0005-0000-0000-0000B7000000}"/>
    <cellStyle name="Normal 2 2 2 2" xfId="175" xr:uid="{00000000-0005-0000-0000-0000B8000000}"/>
    <cellStyle name="Normal 2 2 3" xfId="176" xr:uid="{00000000-0005-0000-0000-0000B9000000}"/>
    <cellStyle name="Normal 2 2 3 2" xfId="286" xr:uid="{00000000-0005-0000-0000-0000BA000000}"/>
    <cellStyle name="Normal 2 2 3 3" xfId="238" xr:uid="{00000000-0005-0000-0000-0000BB000000}"/>
    <cellStyle name="Normal 2 3" xfId="109" xr:uid="{00000000-0005-0000-0000-0000BC000000}"/>
    <cellStyle name="Normal 2 3 2" xfId="110" xr:uid="{00000000-0005-0000-0000-0000BD000000}"/>
    <cellStyle name="Normal 2 3 2 2" xfId="275" xr:uid="{00000000-0005-0000-0000-0000BE000000}"/>
    <cellStyle name="Normal 2 3 2 2 2" xfId="302" xr:uid="{00000000-0005-0000-0000-0000BF000000}"/>
    <cellStyle name="Normal 2 3 3" xfId="276" xr:uid="{00000000-0005-0000-0000-0000C0000000}"/>
    <cellStyle name="Normal 2 3 3 2" xfId="303" xr:uid="{00000000-0005-0000-0000-0000C1000000}"/>
    <cellStyle name="Normal 2 4" xfId="111" xr:uid="{00000000-0005-0000-0000-0000C2000000}"/>
    <cellStyle name="Normal 2 4 2" xfId="177" xr:uid="{00000000-0005-0000-0000-0000C3000000}"/>
    <cellStyle name="Normal 2 4 2 2" xfId="287" xr:uid="{00000000-0005-0000-0000-0000C4000000}"/>
    <cellStyle name="Normal 2 4 2 3" xfId="277" xr:uid="{00000000-0005-0000-0000-0000C5000000}"/>
    <cellStyle name="Normal 2 4 2 4" xfId="304" xr:uid="{00000000-0005-0000-0000-0000C6000000}"/>
    <cellStyle name="Normal 2 5" xfId="112" xr:uid="{00000000-0005-0000-0000-0000C7000000}"/>
    <cellStyle name="Normal 2 6" xfId="178" xr:uid="{00000000-0005-0000-0000-0000C8000000}"/>
    <cellStyle name="Normal 2 6 2" xfId="194" xr:uid="{00000000-0005-0000-0000-0000C9000000}"/>
    <cellStyle name="Normal 2 6 2 2" xfId="220" xr:uid="{00000000-0005-0000-0000-0000CA000000}"/>
    <cellStyle name="Normal 2 6 2 3" xfId="288" xr:uid="{00000000-0005-0000-0000-0000CB000000}"/>
    <cellStyle name="Normal 2 6 3" xfId="205" xr:uid="{00000000-0005-0000-0000-0000CC000000}"/>
    <cellStyle name="Normal 2 6 3 2" xfId="224" xr:uid="{00000000-0005-0000-0000-0000CD000000}"/>
    <cellStyle name="Normal 2 6 4" xfId="206" xr:uid="{00000000-0005-0000-0000-0000CE000000}"/>
    <cellStyle name="Normal 2 6 4 2" xfId="228" xr:uid="{00000000-0005-0000-0000-0000CF000000}"/>
    <cellStyle name="Normal 2 6 5" xfId="216" xr:uid="{00000000-0005-0000-0000-0000D0000000}"/>
    <cellStyle name="Normal 2 6 6" xfId="297" xr:uid="{00000000-0005-0000-0000-0000D1000000}"/>
    <cellStyle name="Normal 2 7" xfId="207" xr:uid="{00000000-0005-0000-0000-0000D2000000}"/>
    <cellStyle name="Normal 2 7 2" xfId="208" xr:uid="{00000000-0005-0000-0000-0000D3000000}"/>
    <cellStyle name="Normal 2 7 2 2" xfId="221" xr:uid="{00000000-0005-0000-0000-0000D4000000}"/>
    <cellStyle name="Normal 2 7 3" xfId="218" xr:uid="{00000000-0005-0000-0000-0000D5000000}"/>
    <cellStyle name="Normal 2 8" xfId="209" xr:uid="{00000000-0005-0000-0000-0000D6000000}"/>
    <cellStyle name="Normal 2 9" xfId="210" xr:uid="{00000000-0005-0000-0000-0000D7000000}"/>
    <cellStyle name="Normal 20" xfId="82" xr:uid="{00000000-0005-0000-0000-0000D8000000}"/>
    <cellStyle name="Normal 20 2" xfId="317" xr:uid="{00000000-0005-0000-0000-0000D9000000}"/>
    <cellStyle name="Normal 21" xfId="62" xr:uid="{00000000-0005-0000-0000-0000DA000000}"/>
    <cellStyle name="Normal 22" xfId="318" xr:uid="{00000000-0005-0000-0000-0000DB000000}"/>
    <cellStyle name="Normal 23" xfId="325" xr:uid="{00000000-0005-0000-0000-0000DC000000}"/>
    <cellStyle name="Normal 24" xfId="326" xr:uid="{00000000-0005-0000-0000-0000DD000000}"/>
    <cellStyle name="Normal 3" xfId="14" xr:uid="{00000000-0005-0000-0000-0000DE000000}"/>
    <cellStyle name="Normal 3 2" xfId="113" xr:uid="{00000000-0005-0000-0000-0000DF000000}"/>
    <cellStyle name="Normal 3 2 2" xfId="179" xr:uid="{00000000-0005-0000-0000-0000E0000000}"/>
    <cellStyle name="Normal 3 3" xfId="180" xr:uid="{00000000-0005-0000-0000-0000E1000000}"/>
    <cellStyle name="Normal 3 3 2" xfId="200" xr:uid="{00000000-0005-0000-0000-0000E2000000}"/>
    <cellStyle name="Normal 3 3 2 2" xfId="289" xr:uid="{00000000-0005-0000-0000-0000E3000000}"/>
    <cellStyle name="Normal 3 4" xfId="211" xr:uid="{00000000-0005-0000-0000-0000E4000000}"/>
    <cellStyle name="Normal 3 66" xfId="252" xr:uid="{00000000-0005-0000-0000-0000E5000000}"/>
    <cellStyle name="Normal 4" xfId="21" xr:uid="{00000000-0005-0000-0000-0000E6000000}"/>
    <cellStyle name="Normal 4 2" xfId="114" xr:uid="{00000000-0005-0000-0000-0000E7000000}"/>
    <cellStyle name="Normal 4 3" xfId="181" xr:uid="{00000000-0005-0000-0000-0000E8000000}"/>
    <cellStyle name="Normal 4 3 2" xfId="217" xr:uid="{00000000-0005-0000-0000-0000E9000000}"/>
    <cellStyle name="Normal 4 3 2 2" xfId="290" xr:uid="{00000000-0005-0000-0000-0000EA000000}"/>
    <cellStyle name="Normal 4 3 2 3" xfId="307" xr:uid="{00000000-0005-0000-0000-0000EB000000}"/>
    <cellStyle name="Normal 4 3 3" xfId="239" xr:uid="{00000000-0005-0000-0000-0000EC000000}"/>
    <cellStyle name="Normal 4 4" xfId="212" xr:uid="{00000000-0005-0000-0000-0000ED000000}"/>
    <cellStyle name="Normal 4 4 2" xfId="219" xr:uid="{00000000-0005-0000-0000-0000EE000000}"/>
    <cellStyle name="Normal 4 4 3" xfId="246" xr:uid="{00000000-0005-0000-0000-0000EF000000}"/>
    <cellStyle name="Normal 4 5" xfId="215" xr:uid="{00000000-0005-0000-0000-0000F0000000}"/>
    <cellStyle name="Normal 4 5 2" xfId="305" xr:uid="{00000000-0005-0000-0000-0000F1000000}"/>
    <cellStyle name="Normal 4 6" xfId="100" xr:uid="{00000000-0005-0000-0000-0000F2000000}"/>
    <cellStyle name="Normal 5" xfId="22" xr:uid="{00000000-0005-0000-0000-0000F3000000}"/>
    <cellStyle name="Normal 5 2" xfId="116" xr:uid="{00000000-0005-0000-0000-0000F4000000}"/>
    <cellStyle name="Normal 5 3" xfId="115" xr:uid="{00000000-0005-0000-0000-0000F5000000}"/>
    <cellStyle name="Normal 6" xfId="29" xr:uid="{00000000-0005-0000-0000-0000F6000000}"/>
    <cellStyle name="Normal 6 2" xfId="117" xr:uid="{00000000-0005-0000-0000-0000F7000000}"/>
    <cellStyle name="Normal 7" xfId="11" xr:uid="{00000000-0005-0000-0000-0000F8000000}"/>
    <cellStyle name="Normal 7 2" xfId="35" xr:uid="{00000000-0005-0000-0000-0000F9000000}"/>
    <cellStyle name="Normal 7 2 2" xfId="42" xr:uid="{00000000-0005-0000-0000-0000FA000000}"/>
    <cellStyle name="Normal 7 2 2 2" xfId="58" xr:uid="{00000000-0005-0000-0000-0000FB000000}"/>
    <cellStyle name="Normal 7 2 2 3" xfId="78" xr:uid="{00000000-0005-0000-0000-0000FC000000}"/>
    <cellStyle name="Normal 7 2 3" xfId="51" xr:uid="{00000000-0005-0000-0000-0000FD000000}"/>
    <cellStyle name="Normal 7 2 3 2" xfId="119" xr:uid="{00000000-0005-0000-0000-0000FE000000}"/>
    <cellStyle name="Normal 7 2 4" xfId="71" xr:uid="{00000000-0005-0000-0000-0000FF000000}"/>
    <cellStyle name="Normal 7 3" xfId="37" xr:uid="{00000000-0005-0000-0000-000000010000}"/>
    <cellStyle name="Normal 7 3 2" xfId="53" xr:uid="{00000000-0005-0000-0000-000001010000}"/>
    <cellStyle name="Normal 7 3 3" xfId="73" xr:uid="{00000000-0005-0000-0000-000002010000}"/>
    <cellStyle name="Normal 7 4" xfId="46" xr:uid="{00000000-0005-0000-0000-000003010000}"/>
    <cellStyle name="Normal 7 4 2" xfId="118" xr:uid="{00000000-0005-0000-0000-000004010000}"/>
    <cellStyle name="Normal 7 5" xfId="66" xr:uid="{00000000-0005-0000-0000-000005010000}"/>
    <cellStyle name="Normal 8" xfId="32" xr:uid="{00000000-0005-0000-0000-000006010000}"/>
    <cellStyle name="Normal 8 2" xfId="39" xr:uid="{00000000-0005-0000-0000-000007010000}"/>
    <cellStyle name="Normal 8 2 2" xfId="55" xr:uid="{00000000-0005-0000-0000-000008010000}"/>
    <cellStyle name="Normal 8 2 2 2" xfId="121" xr:uid="{00000000-0005-0000-0000-000009010000}"/>
    <cellStyle name="Normal 8 2 3" xfId="75" xr:uid="{00000000-0005-0000-0000-00000A010000}"/>
    <cellStyle name="Normal 8 3" xfId="48" xr:uid="{00000000-0005-0000-0000-00000B010000}"/>
    <cellStyle name="Normal 8 3 2" xfId="120" xr:uid="{00000000-0005-0000-0000-00000C010000}"/>
    <cellStyle name="Normal 8 4" xfId="68" xr:uid="{00000000-0005-0000-0000-00000D010000}"/>
    <cellStyle name="Normal 9" xfId="44" xr:uid="{00000000-0005-0000-0000-00000E010000}"/>
    <cellStyle name="Normal 9 2" xfId="60" xr:uid="{00000000-0005-0000-0000-00000F010000}"/>
    <cellStyle name="Normal 9 2 2" xfId="182" xr:uid="{00000000-0005-0000-0000-000010010000}"/>
    <cellStyle name="Normal 9 3" xfId="122" xr:uid="{00000000-0005-0000-0000-000011010000}"/>
    <cellStyle name="Normal 9 4" xfId="80" xr:uid="{00000000-0005-0000-0000-000012010000}"/>
    <cellStyle name="Note 2" xfId="183" xr:uid="{00000000-0005-0000-0000-000015010000}"/>
    <cellStyle name="Note 3" xfId="249" xr:uid="{00000000-0005-0000-0000-000016010000}"/>
    <cellStyle name="Output 2" xfId="184" xr:uid="{00000000-0005-0000-0000-000017010000}"/>
    <cellStyle name="Percent 2" xfId="15" xr:uid="{00000000-0005-0000-0000-000019010000}"/>
    <cellStyle name="Percent 2 2" xfId="97" xr:uid="{00000000-0005-0000-0000-00001A010000}"/>
    <cellStyle name="Percent 2 2 2" xfId="123" xr:uid="{00000000-0005-0000-0000-00001B010000}"/>
    <cellStyle name="Percent 2 2 2 2" xfId="185" xr:uid="{00000000-0005-0000-0000-00001C010000}"/>
    <cellStyle name="Percent 2 2 3" xfId="186" xr:uid="{00000000-0005-0000-0000-00001D010000}"/>
    <cellStyle name="Percent 2 3" xfId="213" xr:uid="{00000000-0005-0000-0000-00001E010000}"/>
    <cellStyle name="Percent 2 4" xfId="96" xr:uid="{00000000-0005-0000-0000-00001F010000}"/>
    <cellStyle name="Percent 3" xfId="30" xr:uid="{00000000-0005-0000-0000-000020010000}"/>
    <cellStyle name="Percent 3 2" xfId="124" xr:uid="{00000000-0005-0000-0000-000021010000}"/>
    <cellStyle name="Percent 3 2 2" xfId="187" xr:uid="{00000000-0005-0000-0000-000022010000}"/>
    <cellStyle name="Percent 3 3" xfId="188" xr:uid="{00000000-0005-0000-0000-000023010000}"/>
    <cellStyle name="Percent 4" xfId="64" xr:uid="{00000000-0005-0000-0000-000024010000}"/>
    <cellStyle name="Percent 4 2" xfId="126" xr:uid="{00000000-0005-0000-0000-000025010000}"/>
    <cellStyle name="Percent 4 3" xfId="125" xr:uid="{00000000-0005-0000-0000-000026010000}"/>
    <cellStyle name="Percent 5" xfId="127" xr:uid="{00000000-0005-0000-0000-000027010000}"/>
    <cellStyle name="Percent 6" xfId="241" xr:uid="{00000000-0005-0000-0000-000028010000}"/>
    <cellStyle name="Percent 6 2" xfId="281" xr:uid="{00000000-0005-0000-0000-000029010000}"/>
    <cellStyle name="Percent 7" xfId="245" xr:uid="{00000000-0005-0000-0000-00002A010000}"/>
    <cellStyle name="Percent 8" xfId="300" xr:uid="{00000000-0005-0000-0000-00002B010000}"/>
    <cellStyle name="Percent 9" xfId="95" xr:uid="{00000000-0005-0000-0000-00002C010000}"/>
    <cellStyle name="PSChar" xfId="1" xr:uid="{00000000-0005-0000-0000-00002D010000}"/>
    <cellStyle name="PSChar 2" xfId="17" xr:uid="{00000000-0005-0000-0000-00002E010000}"/>
    <cellStyle name="PSChar 3" xfId="23" xr:uid="{00000000-0005-0000-0000-00002F010000}"/>
    <cellStyle name="PSChar 4" xfId="319" xr:uid="{00000000-0005-0000-0000-000030010000}"/>
    <cellStyle name="PSDate" xfId="5" xr:uid="{00000000-0005-0000-0000-000031010000}"/>
    <cellStyle name="PSDate 2" xfId="18" xr:uid="{00000000-0005-0000-0000-000032010000}"/>
    <cellStyle name="PSDate 3" xfId="24" xr:uid="{00000000-0005-0000-0000-000033010000}"/>
    <cellStyle name="PSDate 4" xfId="320" xr:uid="{00000000-0005-0000-0000-000034010000}"/>
    <cellStyle name="PSDec" xfId="2" xr:uid="{00000000-0005-0000-0000-000035010000}"/>
    <cellStyle name="PSDec 2" xfId="19" xr:uid="{00000000-0005-0000-0000-000036010000}"/>
    <cellStyle name="PSDec 3" xfId="25" xr:uid="{00000000-0005-0000-0000-000037010000}"/>
    <cellStyle name="PSDec 4" xfId="321" xr:uid="{00000000-0005-0000-0000-000038010000}"/>
    <cellStyle name="PSHeading" xfId="6" xr:uid="{00000000-0005-0000-0000-000039010000}"/>
    <cellStyle name="PSHeading 2" xfId="20" xr:uid="{00000000-0005-0000-0000-00003A010000}"/>
    <cellStyle name="PSHeading 3" xfId="26" xr:uid="{00000000-0005-0000-0000-00003B010000}"/>
    <cellStyle name="PSHeading 4" xfId="322" xr:uid="{00000000-0005-0000-0000-00003C010000}"/>
    <cellStyle name="PSInt" xfId="7" xr:uid="{00000000-0005-0000-0000-00003D010000}"/>
    <cellStyle name="PSInt 2" xfId="27" xr:uid="{00000000-0005-0000-0000-00003E010000}"/>
    <cellStyle name="PSInt 3" xfId="323" xr:uid="{00000000-0005-0000-0000-00003F010000}"/>
    <cellStyle name="PSSpacer" xfId="8" xr:uid="{00000000-0005-0000-0000-000040010000}"/>
    <cellStyle name="PSSpacer 2" xfId="28" xr:uid="{00000000-0005-0000-0000-000041010000}"/>
    <cellStyle name="PSSpacer 3" xfId="324" xr:uid="{00000000-0005-0000-0000-000042010000}"/>
    <cellStyle name="Sheet Title" xfId="278" xr:uid="{00000000-0005-0000-0000-000043010000}"/>
    <cellStyle name="Style 1" xfId="214" xr:uid="{00000000-0005-0000-0000-000044010000}"/>
    <cellStyle name="Style 1 2" xfId="240" xr:uid="{00000000-0005-0000-0000-000045010000}"/>
    <cellStyle name="Title 2" xfId="189" xr:uid="{00000000-0005-0000-0000-000046010000}"/>
    <cellStyle name="Total 2" xfId="190" xr:uid="{00000000-0005-0000-0000-000047010000}"/>
    <cellStyle name="Warning Text 2" xfId="191" xr:uid="{00000000-0005-0000-0000-000048010000}"/>
    <cellStyle name="표준_ENERGY CONSUMP" xfId="98" xr:uid="{00000000-0005-0000-0000-000049010000}"/>
    <cellStyle name="常规_海外市场服务网站资料操作BOM" xfId="99" xr:uid="{00000000-0005-0000-0000-00004A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3</xdr:row>
      <xdr:rowOff>9525</xdr:rowOff>
    </xdr:from>
    <xdr:to>
      <xdr:col>3</xdr:col>
      <xdr:colOff>571500</xdr:colOff>
      <xdr:row>25</xdr:row>
      <xdr:rowOff>9525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895350" y="581025"/>
          <a:ext cx="3314700" cy="44100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1143000</xdr:colOff>
      <xdr:row>4</xdr:row>
      <xdr:rowOff>57150</xdr:rowOff>
    </xdr:from>
    <xdr:to>
      <xdr:col>5</xdr:col>
      <xdr:colOff>1123950</xdr:colOff>
      <xdr:row>27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6248400" y="819150"/>
          <a:ext cx="1295400" cy="45529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5</xdr:row>
      <xdr:rowOff>47625</xdr:rowOff>
    </xdr:from>
    <xdr:to>
      <xdr:col>3</xdr:col>
      <xdr:colOff>619125</xdr:colOff>
      <xdr:row>26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990601" y="1000125"/>
          <a:ext cx="3267074" cy="4181475"/>
        </a:xfrm>
        <a:prstGeom prst="straightConnector1">
          <a:avLst/>
        </a:prstGeom>
        <a:ln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\2006\KBM\DSM%20Modelo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tate\Energy%20Efficiency\Budget%20Filings\Utah\2018%20Utah%20Budget\Source%20Documents\Nexant\2018%20measure%20list%20-%20Nexant%20Numbers%209_01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bate"/>
      <sheetName val="CRP"/>
      <sheetName val="RRP"/>
      <sheetName val="HEA"/>
      <sheetName val="Inputs"/>
      <sheetName val="Avoided Costs"/>
      <sheetName val="Customer Savings"/>
      <sheetName val="Discounted Payback"/>
      <sheetName val="Forecast"/>
      <sheetName val="Nexant"/>
      <sheetName val="CommWinMatrix"/>
      <sheetName val="ResWinMatrix"/>
      <sheetName val="CommSeasMatrix"/>
      <sheetName val="ResSeasMatrix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 t="str">
            <v>90% Plus AFUE Condensing Gas Furnace - Commercial</v>
          </cell>
        </row>
        <row r="4">
          <cell r="A4" t="str">
            <v>90% Plus AFUE Condensing Gas Furnace - Residential</v>
          </cell>
        </row>
        <row r="5">
          <cell r="A5" t="str">
            <v>Basic Energy Star Specifications - IECC pluse 15% minimum</v>
          </cell>
        </row>
        <row r="6">
          <cell r="A6" t="str">
            <v>Basic Energy Star Specifications - IECC pluse 15% minimum, plus</v>
          </cell>
        </row>
        <row r="7">
          <cell r="A7" t="str">
            <v>Blow Down Heat Recovery System</v>
          </cell>
        </row>
        <row r="8">
          <cell r="A8" t="str">
            <v>Boiler Burner Replacement</v>
          </cell>
        </row>
        <row r="9">
          <cell r="A9" t="str">
            <v>Boiler Oxygen Trim Controls</v>
          </cell>
        </row>
        <row r="10">
          <cell r="A10" t="str">
            <v>Boiler Reset Control</v>
          </cell>
        </row>
        <row r="11">
          <cell r="A11" t="str">
            <v>Boiler Tune-up</v>
          </cell>
        </row>
        <row r="12">
          <cell r="A12" t="str">
            <v>Boiler Vent Dampers</v>
          </cell>
        </row>
        <row r="13">
          <cell r="A13" t="str">
            <v>Condensing Gas Unit Heater</v>
          </cell>
        </row>
        <row r="14">
          <cell r="A14" t="str">
            <v>Demand Control Ventilation System</v>
          </cell>
        </row>
        <row r="15">
          <cell r="A15" t="str">
            <v>DHW Circulation Control System</v>
          </cell>
        </row>
        <row r="16">
          <cell r="A16" t="str">
            <v>Drain Water Heat Recovery System</v>
          </cell>
        </row>
        <row r="17">
          <cell r="A17" t="str">
            <v>Duct Insulation - Commercial</v>
          </cell>
        </row>
        <row r="18">
          <cell r="A18" t="str">
            <v>Duct Insulation - Residential</v>
          </cell>
        </row>
        <row r="19">
          <cell r="A19" t="str">
            <v>Duct Sealing</v>
          </cell>
        </row>
        <row r="20">
          <cell r="A20" t="str">
            <v>Energy Management System</v>
          </cell>
        </row>
        <row r="21">
          <cell r="A21" t="str">
            <v>Energy Star Clothes Washer</v>
          </cell>
        </row>
        <row r="22">
          <cell r="A22" t="str">
            <v>Energy Star Dishwasher</v>
          </cell>
        </row>
        <row r="23">
          <cell r="A23" t="str">
            <v>Energy Star Horizontal Clothes Washer</v>
          </cell>
        </row>
        <row r="24">
          <cell r="A24" t="str">
            <v>Envelope / Energy Audit</v>
          </cell>
        </row>
        <row r="25">
          <cell r="A25" t="str">
            <v>Furnace Tune-up</v>
          </cell>
        </row>
        <row r="26">
          <cell r="A26" t="str">
            <v>Furnace Vent Dampers</v>
          </cell>
        </row>
        <row r="27">
          <cell r="A27" t="str">
            <v>Gas Fired Broiler</v>
          </cell>
        </row>
        <row r="28">
          <cell r="A28" t="str">
            <v>Gas Fired Fryer</v>
          </cell>
        </row>
        <row r="29">
          <cell r="A29" t="str">
            <v>Gas Unit Heater</v>
          </cell>
        </row>
        <row r="30">
          <cell r="A30" t="str">
            <v>High Efficiency Combi-Oven</v>
          </cell>
        </row>
        <row r="31">
          <cell r="A31" t="str">
            <v>High Efficiency Condensing Boiler</v>
          </cell>
        </row>
        <row r="32">
          <cell r="A32" t="str">
            <v>High Efficiency Conveyor Oven</v>
          </cell>
        </row>
        <row r="33">
          <cell r="A33" t="str">
            <v>High Efficiency Gas Clothes Dryer - Commercial</v>
          </cell>
        </row>
        <row r="34">
          <cell r="A34" t="str">
            <v>High Efficiency Gas Clothes Dryer - Residential</v>
          </cell>
        </row>
        <row r="35">
          <cell r="A35" t="str">
            <v>High Efficiency Gas Cooktop / Range</v>
          </cell>
        </row>
        <row r="36">
          <cell r="A36" t="str">
            <v>High Efficiency Gas Water Heater - Commercial</v>
          </cell>
        </row>
        <row r="37">
          <cell r="A37" t="str">
            <v>High Efficiency Gas Water Heater - Residential</v>
          </cell>
        </row>
        <row r="38">
          <cell r="A38" t="str">
            <v>High Efficiency Griddle</v>
          </cell>
        </row>
        <row r="39">
          <cell r="A39" t="str">
            <v>High Efficiency Pizza Oven</v>
          </cell>
        </row>
        <row r="40">
          <cell r="A40" t="str">
            <v>High Efficiency Rotisserie Oven</v>
          </cell>
        </row>
        <row r="41">
          <cell r="A41" t="str">
            <v>High Efficiency Steamer</v>
          </cell>
        </row>
        <row r="42">
          <cell r="A42" t="str">
            <v>HVAC Heat Recovery System</v>
          </cell>
        </row>
        <row r="43">
          <cell r="A43" t="str">
            <v>Infared Heating System</v>
          </cell>
        </row>
        <row r="44">
          <cell r="A44" t="str">
            <v>Kitchen Hood</v>
          </cell>
        </row>
        <row r="45">
          <cell r="A45" t="str">
            <v>Low Flow Pre-rinse Spray Valve</v>
          </cell>
        </row>
        <row r="46">
          <cell r="A46" t="str">
            <v>Low Flow Showerhead</v>
          </cell>
        </row>
        <row r="47">
          <cell r="A47" t="str">
            <v>Low Income</v>
          </cell>
        </row>
        <row r="48">
          <cell r="A48" t="str">
            <v>No Measure</v>
          </cell>
        </row>
        <row r="49">
          <cell r="A49" t="str">
            <v>Professional Engineering Audit Services</v>
          </cell>
        </row>
        <row r="50">
          <cell r="A50" t="str">
            <v>Programmable Thermostat - Commercial</v>
          </cell>
        </row>
        <row r="51">
          <cell r="A51" t="str">
            <v>Programmable Thermostat - Residential</v>
          </cell>
        </row>
        <row r="52">
          <cell r="A52" t="str">
            <v>Roof Insulation - Commercial</v>
          </cell>
        </row>
        <row r="53">
          <cell r="A53" t="str">
            <v>Roof Insulation - Residential</v>
          </cell>
        </row>
        <row r="54">
          <cell r="A54" t="str">
            <v>Stack Economizers</v>
          </cell>
        </row>
        <row r="55">
          <cell r="A55" t="str">
            <v>Steam Trap Repair &amp; Maintenance</v>
          </cell>
        </row>
        <row r="56">
          <cell r="A56" t="str">
            <v>Steam Trap Replacement</v>
          </cell>
        </row>
        <row r="57">
          <cell r="A57" t="str">
            <v>Tank Less Gas Water Heater</v>
          </cell>
        </row>
        <row r="58">
          <cell r="A58" t="str">
            <v>Wall Insulation</v>
          </cell>
        </row>
        <row r="59">
          <cell r="A59" t="str">
            <v>Water Heater Blanket</v>
          </cell>
        </row>
        <row r="60">
          <cell r="A60" t="str">
            <v>Windows - Commercial</v>
          </cell>
        </row>
        <row r="61">
          <cell r="A61" t="str">
            <v>Windows - Residential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ome Energy Plan"/>
      <sheetName val="Appliance"/>
      <sheetName val="Builder"/>
      <sheetName val="Business"/>
      <sheetName val="Weatherization"/>
      <sheetName val="Low Income"/>
      <sheetName val="Sheet1"/>
    </sheetNames>
    <sheetDataSet>
      <sheetData sheetId="0"/>
      <sheetData sheetId="1">
        <row r="3">
          <cell r="I3">
            <v>0</v>
          </cell>
          <cell r="J3">
            <v>0</v>
          </cell>
        </row>
        <row r="4">
          <cell r="I4">
            <v>0</v>
          </cell>
          <cell r="J4">
            <v>0</v>
          </cell>
        </row>
        <row r="5">
          <cell r="I5">
            <v>0</v>
          </cell>
          <cell r="J5">
            <v>0</v>
          </cell>
        </row>
        <row r="6">
          <cell r="I6">
            <v>0</v>
          </cell>
          <cell r="J6">
            <v>0</v>
          </cell>
        </row>
      </sheetData>
      <sheetData sheetId="2">
        <row r="3">
          <cell r="I3">
            <v>0</v>
          </cell>
          <cell r="J3">
            <v>0</v>
          </cell>
        </row>
        <row r="4">
          <cell r="I4">
            <v>0</v>
          </cell>
          <cell r="J4">
            <v>0</v>
          </cell>
        </row>
        <row r="5">
          <cell r="I5">
            <v>0</v>
          </cell>
          <cell r="J5">
            <v>0</v>
          </cell>
        </row>
        <row r="6">
          <cell r="I6">
            <v>0</v>
          </cell>
          <cell r="J6">
            <v>0</v>
          </cell>
        </row>
        <row r="7">
          <cell r="I7">
            <v>0</v>
          </cell>
          <cell r="J7">
            <v>0</v>
          </cell>
        </row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0">
          <cell r="I10">
            <v>0</v>
          </cell>
          <cell r="J10">
            <v>0</v>
          </cell>
        </row>
        <row r="11">
          <cell r="I11">
            <v>0</v>
          </cell>
          <cell r="J11">
            <v>0</v>
          </cell>
        </row>
        <row r="12">
          <cell r="I12">
            <v>0</v>
          </cell>
          <cell r="J12">
            <v>0</v>
          </cell>
        </row>
        <row r="13">
          <cell r="I13">
            <v>0</v>
          </cell>
          <cell r="J13">
            <v>0</v>
          </cell>
        </row>
        <row r="14">
          <cell r="I14">
            <v>0</v>
          </cell>
          <cell r="J14">
            <v>0</v>
          </cell>
        </row>
        <row r="15">
          <cell r="I15">
            <v>0</v>
          </cell>
          <cell r="J15">
            <v>0</v>
          </cell>
        </row>
        <row r="16">
          <cell r="I16">
            <v>0</v>
          </cell>
          <cell r="J16">
            <v>0</v>
          </cell>
        </row>
        <row r="17">
          <cell r="I17">
            <v>0</v>
          </cell>
          <cell r="J17">
            <v>0</v>
          </cell>
        </row>
        <row r="18">
          <cell r="I18">
            <v>0</v>
          </cell>
          <cell r="J18">
            <v>0</v>
          </cell>
        </row>
        <row r="19">
          <cell r="I19">
            <v>0</v>
          </cell>
          <cell r="J19">
            <v>0</v>
          </cell>
        </row>
        <row r="20">
          <cell r="I20">
            <v>0</v>
          </cell>
          <cell r="J20">
            <v>0</v>
          </cell>
        </row>
        <row r="21">
          <cell r="I21">
            <v>0</v>
          </cell>
          <cell r="J21">
            <v>0</v>
          </cell>
        </row>
        <row r="22">
          <cell r="I22">
            <v>0</v>
          </cell>
          <cell r="J22">
            <v>0</v>
          </cell>
        </row>
        <row r="23">
          <cell r="I23">
            <v>0</v>
          </cell>
          <cell r="J23">
            <v>0</v>
          </cell>
        </row>
        <row r="24">
          <cell r="I24">
            <v>0</v>
          </cell>
          <cell r="J24">
            <v>0</v>
          </cell>
        </row>
        <row r="25"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I27">
            <v>0</v>
          </cell>
          <cell r="J27">
            <v>0</v>
          </cell>
        </row>
        <row r="28">
          <cell r="I28">
            <v>0</v>
          </cell>
          <cell r="J28">
            <v>0</v>
          </cell>
        </row>
        <row r="29">
          <cell r="I29">
            <v>0</v>
          </cell>
          <cell r="J29">
            <v>0</v>
          </cell>
        </row>
        <row r="30">
          <cell r="I30">
            <v>0</v>
          </cell>
          <cell r="J30">
            <v>0</v>
          </cell>
        </row>
        <row r="31">
          <cell r="I31">
            <v>0</v>
          </cell>
          <cell r="J31">
            <v>0</v>
          </cell>
        </row>
        <row r="32">
          <cell r="I32">
            <v>0</v>
          </cell>
          <cell r="J32">
            <v>0</v>
          </cell>
        </row>
      </sheetData>
      <sheetData sheetId="3">
        <row r="3">
          <cell r="I3">
            <v>0</v>
          </cell>
          <cell r="J3">
            <v>0</v>
          </cell>
        </row>
        <row r="4">
          <cell r="I4">
            <v>0</v>
          </cell>
          <cell r="J4">
            <v>0</v>
          </cell>
        </row>
        <row r="5">
          <cell r="I5">
            <v>0</v>
          </cell>
          <cell r="J5">
            <v>0</v>
          </cell>
        </row>
        <row r="6">
          <cell r="I6">
            <v>0</v>
          </cell>
          <cell r="J6">
            <v>0</v>
          </cell>
        </row>
        <row r="7">
          <cell r="I7">
            <v>0</v>
          </cell>
          <cell r="J7">
            <v>0</v>
          </cell>
        </row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0">
          <cell r="I10">
            <v>0</v>
          </cell>
          <cell r="J10">
            <v>0</v>
          </cell>
        </row>
        <row r="11">
          <cell r="I11">
            <v>0</v>
          </cell>
          <cell r="J11">
            <v>0</v>
          </cell>
        </row>
        <row r="12">
          <cell r="I12">
            <v>0</v>
          </cell>
          <cell r="J12">
            <v>0</v>
          </cell>
        </row>
        <row r="13">
          <cell r="I13">
            <v>0</v>
          </cell>
          <cell r="J13">
            <v>0</v>
          </cell>
        </row>
        <row r="14">
          <cell r="I14">
            <v>0</v>
          </cell>
          <cell r="J14">
            <v>0</v>
          </cell>
        </row>
        <row r="15">
          <cell r="I15">
            <v>0</v>
          </cell>
          <cell r="J15">
            <v>0</v>
          </cell>
        </row>
        <row r="16">
          <cell r="I16">
            <v>0</v>
          </cell>
          <cell r="J16">
            <v>0</v>
          </cell>
        </row>
        <row r="17">
          <cell r="I17">
            <v>0</v>
          </cell>
          <cell r="J17">
            <v>0</v>
          </cell>
        </row>
        <row r="18">
          <cell r="I18">
            <v>0</v>
          </cell>
          <cell r="J18">
            <v>0</v>
          </cell>
        </row>
        <row r="19">
          <cell r="I19">
            <v>0</v>
          </cell>
          <cell r="J19">
            <v>0</v>
          </cell>
        </row>
        <row r="20">
          <cell r="I20">
            <v>0</v>
          </cell>
          <cell r="J20">
            <v>0</v>
          </cell>
        </row>
        <row r="21">
          <cell r="I21">
            <v>0</v>
          </cell>
          <cell r="J21">
            <v>0</v>
          </cell>
        </row>
        <row r="22">
          <cell r="I22">
            <v>0</v>
          </cell>
          <cell r="J22">
            <v>0</v>
          </cell>
        </row>
        <row r="23">
          <cell r="I23">
            <v>0</v>
          </cell>
          <cell r="J23">
            <v>0</v>
          </cell>
        </row>
        <row r="24">
          <cell r="I24">
            <v>0</v>
          </cell>
          <cell r="J24">
            <v>0</v>
          </cell>
        </row>
        <row r="25"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I27">
            <v>0</v>
          </cell>
          <cell r="J27">
            <v>0</v>
          </cell>
        </row>
        <row r="28">
          <cell r="I28">
            <v>0</v>
          </cell>
          <cell r="J28">
            <v>0</v>
          </cell>
        </row>
        <row r="29">
          <cell r="I29">
            <v>0</v>
          </cell>
          <cell r="J29">
            <v>0</v>
          </cell>
        </row>
        <row r="30">
          <cell r="I30">
            <v>0</v>
          </cell>
          <cell r="J30">
            <v>0</v>
          </cell>
        </row>
        <row r="31">
          <cell r="I31">
            <v>0</v>
          </cell>
          <cell r="J31">
            <v>0</v>
          </cell>
        </row>
        <row r="32">
          <cell r="I32">
            <v>0</v>
          </cell>
          <cell r="J32">
            <v>0</v>
          </cell>
        </row>
        <row r="33">
          <cell r="I33">
            <v>0</v>
          </cell>
          <cell r="J33">
            <v>0</v>
          </cell>
        </row>
        <row r="34">
          <cell r="I34">
            <v>0</v>
          </cell>
          <cell r="J34">
            <v>0</v>
          </cell>
        </row>
        <row r="35">
          <cell r="I35">
            <v>0</v>
          </cell>
          <cell r="J35">
            <v>0</v>
          </cell>
        </row>
        <row r="36">
          <cell r="I36">
            <v>0</v>
          </cell>
          <cell r="J36">
            <v>0</v>
          </cell>
        </row>
        <row r="37">
          <cell r="I37">
            <v>0</v>
          </cell>
          <cell r="J37">
            <v>0</v>
          </cell>
        </row>
        <row r="38">
          <cell r="I38">
            <v>0</v>
          </cell>
          <cell r="J38">
            <v>0</v>
          </cell>
        </row>
        <row r="39">
          <cell r="I39">
            <v>0</v>
          </cell>
          <cell r="J39">
            <v>0</v>
          </cell>
        </row>
        <row r="40">
          <cell r="I40">
            <v>0</v>
          </cell>
          <cell r="J40">
            <v>0</v>
          </cell>
        </row>
        <row r="41">
          <cell r="I41">
            <v>0</v>
          </cell>
          <cell r="J41">
            <v>0</v>
          </cell>
        </row>
      </sheetData>
      <sheetData sheetId="4">
        <row r="22">
          <cell r="I22">
            <v>15</v>
          </cell>
          <cell r="J22">
            <v>7650</v>
          </cell>
        </row>
        <row r="23">
          <cell r="I23">
            <v>3</v>
          </cell>
          <cell r="J23">
            <v>3</v>
          </cell>
        </row>
        <row r="24">
          <cell r="I24">
            <v>1</v>
          </cell>
          <cell r="J24">
            <v>375</v>
          </cell>
        </row>
        <row r="25">
          <cell r="I25">
            <v>10</v>
          </cell>
          <cell r="J25">
            <v>15</v>
          </cell>
        </row>
        <row r="26">
          <cell r="I26">
            <v>5</v>
          </cell>
          <cell r="J26">
            <v>5</v>
          </cell>
        </row>
        <row r="27">
          <cell r="I27">
            <v>1</v>
          </cell>
          <cell r="J27">
            <v>1</v>
          </cell>
        </row>
        <row r="29">
          <cell r="I29">
            <v>1</v>
          </cell>
          <cell r="J29">
            <v>271</v>
          </cell>
        </row>
        <row r="30">
          <cell r="I30">
            <v>5</v>
          </cell>
          <cell r="J30">
            <v>5</v>
          </cell>
        </row>
        <row r="31">
          <cell r="I31">
            <v>5</v>
          </cell>
          <cell r="J31">
            <v>5</v>
          </cell>
        </row>
        <row r="32">
          <cell r="I32">
            <v>10</v>
          </cell>
          <cell r="J32">
            <v>3000</v>
          </cell>
        </row>
        <row r="33">
          <cell r="I33">
            <v>5</v>
          </cell>
          <cell r="J33">
            <v>5</v>
          </cell>
        </row>
        <row r="34">
          <cell r="I34">
            <v>50</v>
          </cell>
          <cell r="J34">
            <v>13500</v>
          </cell>
        </row>
        <row r="35">
          <cell r="I35">
            <v>10</v>
          </cell>
          <cell r="J35">
            <v>2000</v>
          </cell>
        </row>
        <row r="36">
          <cell r="I36">
            <v>5</v>
          </cell>
          <cell r="J36">
            <v>5</v>
          </cell>
        </row>
        <row r="37">
          <cell r="I37">
            <v>15</v>
          </cell>
          <cell r="J37">
            <v>30000</v>
          </cell>
        </row>
        <row r="38">
          <cell r="I38">
            <v>30</v>
          </cell>
          <cell r="J38">
            <v>37500</v>
          </cell>
        </row>
        <row r="39">
          <cell r="I39">
            <v>1</v>
          </cell>
          <cell r="J39">
            <v>2070</v>
          </cell>
        </row>
        <row r="40">
          <cell r="I40">
            <v>5</v>
          </cell>
          <cell r="J40">
            <v>5</v>
          </cell>
        </row>
        <row r="41">
          <cell r="I41">
            <v>700</v>
          </cell>
          <cell r="J41">
            <v>105000</v>
          </cell>
        </row>
        <row r="42">
          <cell r="I42">
            <v>25</v>
          </cell>
          <cell r="J42">
            <v>25</v>
          </cell>
        </row>
        <row r="43">
          <cell r="I43">
            <v>1</v>
          </cell>
          <cell r="J43">
            <v>1</v>
          </cell>
        </row>
        <row r="44">
          <cell r="I44">
            <v>1</v>
          </cell>
          <cell r="J44">
            <v>145</v>
          </cell>
        </row>
        <row r="45">
          <cell r="I45">
            <v>1</v>
          </cell>
          <cell r="J45">
            <v>145</v>
          </cell>
        </row>
        <row r="46">
          <cell r="I46">
            <v>150</v>
          </cell>
          <cell r="J46">
            <v>150000</v>
          </cell>
        </row>
        <row r="47">
          <cell r="I47">
            <v>1</v>
          </cell>
          <cell r="J47">
            <v>1</v>
          </cell>
        </row>
        <row r="48">
          <cell r="I48">
            <v>2</v>
          </cell>
          <cell r="J48">
            <v>2</v>
          </cell>
        </row>
        <row r="49">
          <cell r="I49">
            <v>10</v>
          </cell>
          <cell r="J49">
            <v>500</v>
          </cell>
        </row>
        <row r="50">
          <cell r="I50">
            <v>5</v>
          </cell>
          <cell r="J50">
            <v>250</v>
          </cell>
        </row>
      </sheetData>
      <sheetData sheetId="5">
        <row r="3">
          <cell r="I3">
            <v>0</v>
          </cell>
          <cell r="J3">
            <v>0</v>
          </cell>
        </row>
        <row r="4">
          <cell r="I4">
            <v>0</v>
          </cell>
          <cell r="J4">
            <v>0</v>
          </cell>
        </row>
        <row r="5">
          <cell r="I5">
            <v>0</v>
          </cell>
          <cell r="J5">
            <v>0</v>
          </cell>
        </row>
        <row r="6">
          <cell r="I6">
            <v>0</v>
          </cell>
          <cell r="J6">
            <v>0</v>
          </cell>
        </row>
        <row r="7">
          <cell r="I7">
            <v>0</v>
          </cell>
          <cell r="J7">
            <v>0</v>
          </cell>
        </row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0">
          <cell r="I10">
            <v>0</v>
          </cell>
          <cell r="J10">
            <v>0</v>
          </cell>
        </row>
        <row r="11">
          <cell r="I11">
            <v>0</v>
          </cell>
          <cell r="J11">
            <v>0</v>
          </cell>
        </row>
        <row r="12">
          <cell r="I12">
            <v>0</v>
          </cell>
          <cell r="J12">
            <v>0</v>
          </cell>
        </row>
        <row r="13">
          <cell r="I13">
            <v>0</v>
          </cell>
          <cell r="J13">
            <v>0</v>
          </cell>
        </row>
        <row r="14">
          <cell r="I14">
            <v>0</v>
          </cell>
          <cell r="J14">
            <v>0</v>
          </cell>
        </row>
        <row r="15">
          <cell r="I15">
            <v>0</v>
          </cell>
          <cell r="J15">
            <v>0</v>
          </cell>
        </row>
        <row r="16">
          <cell r="I16">
            <v>0</v>
          </cell>
          <cell r="J16">
            <v>0</v>
          </cell>
        </row>
      </sheetData>
      <sheetData sheetId="6">
        <row r="3">
          <cell r="I3">
            <v>0</v>
          </cell>
          <cell r="J3">
            <v>0</v>
          </cell>
        </row>
        <row r="4">
          <cell r="I4">
            <v>0</v>
          </cell>
          <cell r="J4">
            <v>0</v>
          </cell>
        </row>
        <row r="5">
          <cell r="I5">
            <v>0</v>
          </cell>
          <cell r="J5">
            <v>0</v>
          </cell>
        </row>
        <row r="6">
          <cell r="I6">
            <v>0</v>
          </cell>
          <cell r="J6">
            <v>0</v>
          </cell>
        </row>
        <row r="7">
          <cell r="I7">
            <v>0</v>
          </cell>
          <cell r="J7">
            <v>0</v>
          </cell>
        </row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0</v>
          </cell>
        </row>
        <row r="10">
          <cell r="I10">
            <v>0</v>
          </cell>
          <cell r="J10">
            <v>0</v>
          </cell>
        </row>
        <row r="11">
          <cell r="I11">
            <v>0</v>
          </cell>
          <cell r="J11">
            <v>0</v>
          </cell>
        </row>
        <row r="12">
          <cell r="I12">
            <v>0</v>
          </cell>
          <cell r="J12">
            <v>0</v>
          </cell>
        </row>
        <row r="13">
          <cell r="I13">
            <v>0</v>
          </cell>
          <cell r="J13">
            <v>0</v>
          </cell>
        </row>
        <row r="14">
          <cell r="I14">
            <v>0</v>
          </cell>
          <cell r="J14">
            <v>0</v>
          </cell>
        </row>
        <row r="15">
          <cell r="I15">
            <v>0</v>
          </cell>
          <cell r="J15">
            <v>0</v>
          </cell>
        </row>
        <row r="16">
          <cell r="I16">
            <v>0</v>
          </cell>
          <cell r="J16">
            <v>0</v>
          </cell>
        </row>
      </sheetData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State\Energy%20Efficiency\Budget%20Filings\Utah\2018%20Utah%20Budget\Source%20Documents\Nexant\2018%20measure%20list%20-%20Nexant%20Numbers%209_01_201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Orton" refreshedDate="42957.598344212965" createdVersion="4" refreshedVersion="5" minRefreshableVersion="3" recordCount="146" xr:uid="{00000000-000A-0000-FFFF-FFFF01000000}">
  <cacheSource type="worksheet">
    <worksheetSource ref="A25:N171" sheet="Summary" r:id="rId2"/>
  </cacheSource>
  <cacheFields count="14">
    <cacheField name="Measure" numFmtId="0">
      <sharedItems/>
    </cacheField>
    <cacheField name="Type" numFmtId="0">
      <sharedItems/>
    </cacheField>
    <cacheField name="Measure Code" numFmtId="0">
      <sharedItems containsBlank="1"/>
    </cacheField>
    <cacheField name="Description" numFmtId="0">
      <sharedItems count="7">
        <s v="Audit"/>
        <s v="Appliance"/>
        <s v="Builder"/>
        <s v="Business"/>
        <s v="Weatherization"/>
        <s v="Low Income"/>
        <s v="Business Custom" u="1"/>
      </sharedItems>
    </cacheField>
    <cacheField name="Dth Savings" numFmtId="0">
      <sharedItems containsSemiMixedTypes="0" containsString="0" containsNumber="1" minValue="1.2999999999999999E-3" maxValue="1000"/>
    </cacheField>
    <cacheField name="Equipment Life" numFmtId="0">
      <sharedItems containsSemiMixedTypes="0" containsString="0" containsNumber="1" containsInteger="1" minValue="2" maxValue="35"/>
    </cacheField>
    <cacheField name="Incentive" numFmtId="0">
      <sharedItems containsSemiMixedTypes="0" containsString="0" containsNumber="1" minValue="7.0000000000000007E-2" maxValue="4000"/>
    </cacheField>
    <cacheField name="Incremental Cost" numFmtId="0">
      <sharedItems containsSemiMixedTypes="0" containsString="0" containsNumber="1" minValue="0" maxValue="21797"/>
    </cacheField>
    <cacheField name="Projected Participants" numFmtId="3">
      <sharedItems containsSemiMixedTypes="0" containsString="0" containsNumber="1" containsInteger="1" minValue="0" maxValue="0"/>
    </cacheField>
    <cacheField name="Units" numFmtId="3">
      <sharedItems containsSemiMixedTypes="0" containsString="0" containsNumber="1" containsInteger="1" minValue="0" maxValue="0"/>
    </cacheField>
    <cacheField name="Total Incentives" numFmtId="164">
      <sharedItems containsSemiMixedTypes="0" containsString="0" containsNumber="1" containsInteger="1" minValue="0" maxValue="0"/>
    </cacheField>
    <cacheField name="Gross Savings" numFmtId="1">
      <sharedItems containsSemiMixedTypes="0" containsString="0" containsNumber="1" containsInteger="1" minValue="0" maxValue="0"/>
    </cacheField>
    <cacheField name="Net to Gross" numFmtId="167">
      <sharedItems containsSemiMixedTypes="0" containsString="0" containsNumber="1" minValue="0.8" maxValue="1"/>
    </cacheField>
    <cacheField name="Net Savings" numFmtId="1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s v="Faucet Aerator"/>
    <s v="R"/>
    <s v="N/A"/>
    <x v="0"/>
    <n v="0.44"/>
    <n v="10"/>
    <n v="2.75"/>
    <n v="2.75"/>
    <n v="0"/>
    <n v="0"/>
    <n v="0"/>
    <n v="0"/>
    <n v="0.8"/>
    <n v="0"/>
  </r>
  <r>
    <s v="Kitchen Faucet Aerator"/>
    <s v="R"/>
    <s v="N/A"/>
    <x v="0"/>
    <n v="1.32"/>
    <n v="10"/>
    <n v="2.65"/>
    <n v="2.65"/>
    <n v="0"/>
    <n v="0"/>
    <n v="0"/>
    <n v="0"/>
    <n v="0.8"/>
    <n v="0"/>
  </r>
  <r>
    <s v="Low Flow Showerhead"/>
    <s v="R"/>
    <s v="N/A"/>
    <x v="0"/>
    <n v="5.79"/>
    <n v="10"/>
    <n v="4"/>
    <n v="4"/>
    <n v="0"/>
    <n v="0"/>
    <n v="0"/>
    <n v="0"/>
    <n v="0.8"/>
    <n v="0"/>
  </r>
  <r>
    <s v="Pipe Insulation"/>
    <s v="R"/>
    <s v="N/A"/>
    <x v="0"/>
    <n v="1.4"/>
    <n v="10"/>
    <n v="3.35"/>
    <n v="3.35"/>
    <n v="0"/>
    <n v="0"/>
    <n v="0"/>
    <n v="0"/>
    <n v="0.8"/>
    <n v="0"/>
  </r>
  <r>
    <s v="92% Gas Furnace (appliance)"/>
    <s v="R"/>
    <s v="U0303214"/>
    <x v="1"/>
    <n v="16.600000000000001"/>
    <n v="18"/>
    <n v="200"/>
    <n v="238"/>
    <n v="0"/>
    <n v="0"/>
    <n v="0"/>
    <n v="0"/>
    <n v="0.8"/>
    <n v="0"/>
  </r>
  <r>
    <s v="95% Gas Furnace (appliance)"/>
    <s v="R"/>
    <s v="U0300211"/>
    <x v="1"/>
    <n v="20.5"/>
    <n v="18"/>
    <n v="350"/>
    <n v="182"/>
    <n v="0"/>
    <n v="0"/>
    <n v="0"/>
    <n v="0"/>
    <n v="0.8"/>
    <n v="0"/>
  </r>
  <r>
    <s v="95% Gas Furnace with ECM (appliance)"/>
    <s v="R"/>
    <s v="U0300312"/>
    <x v="1"/>
    <n v="20.5"/>
    <n v="18"/>
    <n v="400"/>
    <n v="873"/>
    <n v="0"/>
    <n v="0"/>
    <n v="0"/>
    <n v="0"/>
    <n v="0.8"/>
    <n v="0"/>
  </r>
  <r>
    <s v="98% Gas Furnace with ECM (appliance)"/>
    <s v="R"/>
    <s v="U0303314"/>
    <x v="1"/>
    <n v="21.8"/>
    <n v="18"/>
    <n v="450"/>
    <n v="1105"/>
    <n v="0"/>
    <n v="0"/>
    <n v="0"/>
    <n v="0"/>
    <n v="0.8"/>
    <n v="0"/>
  </r>
  <r>
    <s v="Gas Water Heater - Tier 2 (appliance)"/>
    <s v="R"/>
    <s v="U0300510"/>
    <x v="1"/>
    <n v="2.86"/>
    <n v="13"/>
    <n v="100"/>
    <n v="161"/>
    <n v="0"/>
    <n v="0"/>
    <n v="0"/>
    <n v="0"/>
    <n v="0.8"/>
    <n v="0"/>
  </r>
  <r>
    <s v="Condensing Gas Water Heater (appliance)"/>
    <s v="R"/>
    <s v="U0300811"/>
    <x v="1"/>
    <n v="8.68"/>
    <n v="13"/>
    <n v="350"/>
    <n v="1082"/>
    <n v="0"/>
    <n v="0"/>
    <n v="0"/>
    <n v="0"/>
    <n v="0.8"/>
    <n v="0"/>
  </r>
  <r>
    <s v="Hybrid Gas Water Heater (appliance)"/>
    <s v="R"/>
    <s v="U0300911"/>
    <x v="1"/>
    <n v="8.68"/>
    <n v="15"/>
    <n v="350"/>
    <n v="1413"/>
    <n v="0"/>
    <n v="0"/>
    <n v="0"/>
    <n v="0"/>
    <n v="0.8"/>
    <n v="0"/>
  </r>
  <r>
    <s v="Residential Boiler - Tier 1 (appliance)"/>
    <s v="R"/>
    <s v="U0301012"/>
    <x v="1"/>
    <n v="18.7"/>
    <n v="20"/>
    <n v="400"/>
    <n v="452"/>
    <n v="0"/>
    <n v="0"/>
    <n v="0"/>
    <n v="0"/>
    <n v="0.8"/>
    <n v="0"/>
  </r>
  <r>
    <s v="Residential Boiler - Tier 2 (appliance)"/>
    <s v="R"/>
    <s v="U0301111"/>
    <x v="1"/>
    <n v="25.2"/>
    <n v="20"/>
    <n v="600"/>
    <n v="1123"/>
    <n v="0"/>
    <n v="0"/>
    <n v="0"/>
    <n v="0"/>
    <n v="0.8"/>
    <n v="0"/>
  </r>
  <r>
    <s v="Solar Water Heater - Domestic (appliance)"/>
    <s v="R"/>
    <s v="U0301211"/>
    <x v="1"/>
    <n v="17.5"/>
    <n v="20"/>
    <n v="750"/>
    <n v="4500"/>
    <n v="0"/>
    <n v="0"/>
    <n v="0"/>
    <n v="0"/>
    <n v="0.8"/>
    <n v="0"/>
  </r>
  <r>
    <s v="Solar Water Heater - Pool (appliance)"/>
    <s v="R"/>
    <s v="U0303013"/>
    <x v="1"/>
    <n v="68.900000000000006"/>
    <n v="20"/>
    <n v="750"/>
    <n v="2250"/>
    <n v="0"/>
    <n v="0"/>
    <n v="0"/>
    <n v="0"/>
    <n v="0.8"/>
    <n v="0"/>
  </r>
  <r>
    <s v="Tank Less Gas Water Heater - Tier 1 (appliance)"/>
    <s v="R"/>
    <s v="U0300609"/>
    <x v="1"/>
    <n v="8.56"/>
    <n v="20"/>
    <n v="300"/>
    <n v="263"/>
    <n v="0"/>
    <n v="0"/>
    <n v="0"/>
    <n v="0"/>
    <n v="0.8"/>
    <n v="0"/>
  </r>
  <r>
    <s v="Tank Less Gas Water Heater - Tier 2 (appliance)"/>
    <s v="R"/>
    <s v="U0300711"/>
    <x v="1"/>
    <n v="9.3699999999999992"/>
    <n v="20"/>
    <n v="350"/>
    <n v="517"/>
    <n v="0"/>
    <n v="0"/>
    <n v="0"/>
    <n v="0"/>
    <n v="0.8"/>
    <n v="0"/>
  </r>
  <r>
    <s v="Direct Vent Fireplace - Tier 1 (appliance)"/>
    <s v="R"/>
    <s v="U0301411"/>
    <x v="1"/>
    <n v="10.8"/>
    <n v="20"/>
    <n v="200"/>
    <n v="500"/>
    <n v="0"/>
    <n v="0"/>
    <n v="0"/>
    <n v="0"/>
    <n v="0.8"/>
    <n v="0"/>
  </r>
  <r>
    <s v="Smart Thermostat (appliance)"/>
    <s v="R"/>
    <s v="U0303615"/>
    <x v="1"/>
    <n v="8.6"/>
    <n v="15"/>
    <n v="100"/>
    <n v="220"/>
    <n v="0"/>
    <n v="0"/>
    <n v="0"/>
    <n v="0"/>
    <n v="0.8"/>
    <n v="0"/>
  </r>
  <r>
    <s v="92% Gas Furnace (existing multifamily)"/>
    <s v="R"/>
    <s v="U0303414"/>
    <x v="1"/>
    <n v="5.6"/>
    <n v="18"/>
    <n v="200"/>
    <n v="238"/>
    <n v="0"/>
    <n v="0"/>
    <n v="0"/>
    <n v="0"/>
    <n v="0.8"/>
    <n v="0"/>
  </r>
  <r>
    <s v="95% Gas Furnace (existing multifamily)"/>
    <s v="R"/>
    <s v="U0301711"/>
    <x v="1"/>
    <n v="6.5"/>
    <n v="18"/>
    <n v="350"/>
    <n v="182"/>
    <n v="0"/>
    <n v="0"/>
    <n v="0"/>
    <n v="0"/>
    <n v="0.8"/>
    <n v="0"/>
  </r>
  <r>
    <s v="95% Gas Furnace with ECM (existing multifamily)"/>
    <s v="R"/>
    <s v="U0301812"/>
    <x v="1"/>
    <n v="6.5"/>
    <n v="18"/>
    <n v="400"/>
    <n v="873"/>
    <n v="0"/>
    <n v="0"/>
    <n v="0"/>
    <n v="0"/>
    <n v="0.8"/>
    <n v="0"/>
  </r>
  <r>
    <s v="98% Gas Furnace with ECM (existing multifamily)"/>
    <s v="R"/>
    <s v="U0303514"/>
    <x v="1"/>
    <n v="21.8"/>
    <n v="18"/>
    <n v="450"/>
    <n v="1328"/>
    <n v="0"/>
    <n v="0"/>
    <n v="0"/>
    <n v="0"/>
    <n v="0.8"/>
    <n v="0"/>
  </r>
  <r>
    <s v="Gas Water Heater Tier 2 (existing multifamily)"/>
    <s v="R"/>
    <s v="U0302010"/>
    <x v="1"/>
    <n v="2.86"/>
    <n v="13"/>
    <n v="100"/>
    <n v="161"/>
    <n v="0"/>
    <n v="0"/>
    <n v="0"/>
    <n v="0"/>
    <n v="0.8"/>
    <n v="0"/>
  </r>
  <r>
    <s v="Condensing Gas Water Heater (existing multifamily)"/>
    <s v="R"/>
    <s v="U0302311"/>
    <x v="1"/>
    <n v="5.4"/>
    <n v="13"/>
    <n v="350"/>
    <n v="1082"/>
    <n v="0"/>
    <n v="0"/>
    <n v="0"/>
    <n v="0"/>
    <n v="0.8"/>
    <n v="0"/>
  </r>
  <r>
    <s v="Hybrid Gas Water Heater (existing multifamily)"/>
    <s v="R"/>
    <s v="U0302411"/>
    <x v="1"/>
    <n v="5.4"/>
    <n v="15"/>
    <n v="350"/>
    <n v="1413"/>
    <n v="0"/>
    <n v="0"/>
    <n v="0"/>
    <n v="0"/>
    <n v="0.8"/>
    <n v="0"/>
  </r>
  <r>
    <s v="Residential Boiler - Tier 1 (existing multifamily)"/>
    <s v="R"/>
    <s v="U0302512"/>
    <x v="1"/>
    <n v="12.0825"/>
    <n v="20"/>
    <n v="400"/>
    <n v="452"/>
    <n v="0"/>
    <n v="0"/>
    <n v="0"/>
    <n v="0"/>
    <n v="0.8"/>
    <n v="0"/>
  </r>
  <r>
    <s v="Residential Boiler - Tier 2 (existing multifamily)"/>
    <s v="R"/>
    <s v="U0302611"/>
    <x v="1"/>
    <n v="16.11"/>
    <n v="20"/>
    <n v="600"/>
    <n v="1123"/>
    <n v="0"/>
    <n v="0"/>
    <n v="0"/>
    <n v="0"/>
    <n v="0.8"/>
    <n v="0"/>
  </r>
  <r>
    <s v="Solar Water Heater - Domestic (existing multifamily)"/>
    <s v="R"/>
    <s v="U0302711"/>
    <x v="1"/>
    <n v="17.5"/>
    <n v="20"/>
    <n v="750"/>
    <n v="4500"/>
    <n v="0"/>
    <n v="0"/>
    <n v="0"/>
    <n v="0"/>
    <n v="0.8"/>
    <n v="0"/>
  </r>
  <r>
    <s v="Solar Water Heater - Pool (existing multifamily)"/>
    <s v="R"/>
    <s v="U0303113"/>
    <x v="1"/>
    <n v="68.900000000000006"/>
    <n v="20"/>
    <n v="750"/>
    <n v="2250"/>
    <n v="0"/>
    <n v="0"/>
    <n v="0"/>
    <n v="0"/>
    <n v="0.8"/>
    <n v="0"/>
  </r>
  <r>
    <s v="Tank Less Gas Water Heater - Tier 1 - (existing multifamily)"/>
    <s v="R"/>
    <s v="U0302109"/>
    <x v="1"/>
    <n v="5.4"/>
    <n v="20"/>
    <n v="300"/>
    <n v="263"/>
    <n v="0"/>
    <n v="0"/>
    <n v="0"/>
    <n v="0"/>
    <n v="0.8"/>
    <n v="0"/>
  </r>
  <r>
    <s v="Tank Less Gas Water Heater - Tier 2 - (existing multifamily)"/>
    <s v="R"/>
    <s v="U0302211"/>
    <x v="1"/>
    <n v="6"/>
    <n v="20"/>
    <n v="350"/>
    <n v="517"/>
    <n v="0"/>
    <n v="0"/>
    <n v="0"/>
    <n v="0"/>
    <n v="0.8"/>
    <n v="0"/>
  </r>
  <r>
    <s v="Direct Vent Fireplace - Tier 1 (existing multifamily)"/>
    <s v="R"/>
    <s v="U0302911"/>
    <x v="1"/>
    <n v="4.0999999999999996"/>
    <n v="20"/>
    <n v="200"/>
    <n v="500"/>
    <n v="0"/>
    <n v="0"/>
    <n v="0"/>
    <n v="0"/>
    <n v="0.8"/>
    <n v="0"/>
  </r>
  <r>
    <s v="Smart Thermostat (existing multifamily)"/>
    <s v="R"/>
    <s v="U0303715"/>
    <x v="1"/>
    <n v="4"/>
    <n v="15"/>
    <n v="100"/>
    <n v="220"/>
    <n v="0"/>
    <n v="0"/>
    <n v="0"/>
    <n v="0"/>
    <n v="0.8"/>
    <n v="0"/>
  </r>
  <r>
    <s v="HERS Index 62 or lower (builder)"/>
    <s v="R"/>
    <s v="U0201"/>
    <x v="2"/>
    <n v="5.2"/>
    <n v="30"/>
    <n v="100"/>
    <n v="857.5"/>
    <n v="0"/>
    <n v="0"/>
    <n v="0"/>
    <n v="0"/>
    <n v="0.8"/>
    <n v="0"/>
  </r>
  <r>
    <s v="HERS Index 55 or lower (builder)"/>
    <s v="R"/>
    <s v="U0202"/>
    <x v="2"/>
    <n v="10.4"/>
    <n v="30"/>
    <n v="200"/>
    <n v="1715"/>
    <n v="0"/>
    <n v="0"/>
    <n v="0"/>
    <n v="0"/>
    <n v="0.8"/>
    <n v="0"/>
  </r>
  <r>
    <s v="HERS Index 48 or lower (builder)"/>
    <s v="R"/>
    <s v="U0203"/>
    <x v="2"/>
    <n v="15.6"/>
    <n v="30"/>
    <n v="300"/>
    <n v="2572.5"/>
    <n v="0"/>
    <n v="0"/>
    <n v="0"/>
    <n v="0"/>
    <n v="0.8"/>
    <n v="0"/>
  </r>
  <r>
    <s v="Energy Star 3.0 Bonus (builder)"/>
    <s v="R"/>
    <s v="U0204"/>
    <x v="2"/>
    <n v="2.78"/>
    <n v="30"/>
    <n v="50"/>
    <n v="429"/>
    <n v="0"/>
    <n v="0"/>
    <n v="0"/>
    <n v="0"/>
    <n v="0.8"/>
    <n v="0"/>
  </r>
  <r>
    <s v="92% Gas Furnace (builder)"/>
    <s v="R"/>
    <s v="U0204714"/>
    <x v="2"/>
    <n v="9.48"/>
    <n v="18"/>
    <n v="200"/>
    <n v="238"/>
    <n v="0"/>
    <n v="0"/>
    <n v="0"/>
    <n v="0"/>
    <n v="0.8"/>
    <n v="0"/>
  </r>
  <r>
    <s v="95% Gas Furnace (builder)"/>
    <s v="R"/>
    <s v="U0201311"/>
    <x v="2"/>
    <n v="11.2"/>
    <n v="18"/>
    <n v="350"/>
    <n v="182"/>
    <n v="0"/>
    <n v="0"/>
    <n v="0"/>
    <n v="0"/>
    <n v="0.8"/>
    <n v="0"/>
  </r>
  <r>
    <s v="95% Gas Furnace with ECM (builder)"/>
    <s v="R"/>
    <s v="U0201412"/>
    <x v="2"/>
    <n v="11.2"/>
    <n v="18"/>
    <n v="400"/>
    <n v="873"/>
    <n v="0"/>
    <n v="0"/>
    <n v="0"/>
    <n v="0"/>
    <n v="0.8"/>
    <n v="0"/>
  </r>
  <r>
    <s v="98% Gas Furnace with ECM (builder)"/>
    <s v="R"/>
    <s v="U0204814"/>
    <x v="2"/>
    <n v="12.4"/>
    <n v="18"/>
    <n v="450"/>
    <n v="1328"/>
    <n v="0"/>
    <n v="0"/>
    <n v="0"/>
    <n v="0"/>
    <n v="0.8"/>
    <n v="0"/>
  </r>
  <r>
    <s v="Gas Water Heater (builder) Tier 2"/>
    <s v="R"/>
    <s v="U0200610"/>
    <x v="2"/>
    <n v="2.86"/>
    <n v="13"/>
    <n v="100"/>
    <n v="161"/>
    <n v="0"/>
    <n v="0"/>
    <n v="0"/>
    <n v="0"/>
    <n v="0.8"/>
    <n v="0"/>
  </r>
  <r>
    <s v="Tank Less Gas Water Heater - Tier 1 - (builder)"/>
    <s v="R"/>
    <s v="U0200909"/>
    <x v="2"/>
    <n v="6.71"/>
    <n v="20"/>
    <n v="300"/>
    <n v="263"/>
    <n v="0"/>
    <n v="0"/>
    <n v="0"/>
    <n v="0"/>
    <n v="1"/>
    <n v="0"/>
  </r>
  <r>
    <s v="Tank Less Gas Water Heater - Tier 2 - (builder)"/>
    <s v="R"/>
    <s v="U0201011"/>
    <x v="2"/>
    <n v="8.56"/>
    <n v="20"/>
    <n v="350"/>
    <n v="517"/>
    <n v="0"/>
    <n v="0"/>
    <n v="0"/>
    <n v="0"/>
    <n v="1"/>
    <n v="0"/>
  </r>
  <r>
    <s v="Condensing Gas Water Heater (builder)"/>
    <s v="R"/>
    <s v="U0200711"/>
    <x v="2"/>
    <n v="8.68"/>
    <n v="13"/>
    <n v="350"/>
    <n v="1082"/>
    <n v="0"/>
    <n v="0"/>
    <n v="0"/>
    <n v="0"/>
    <n v="0.8"/>
    <n v="0"/>
  </r>
  <r>
    <s v="Hybrid Gas Water Heater (builder)"/>
    <s v="R"/>
    <s v="U0200811"/>
    <x v="2"/>
    <n v="8.68"/>
    <n v="15"/>
    <n v="350"/>
    <n v="1413"/>
    <n v="0"/>
    <n v="0"/>
    <n v="0"/>
    <n v="0"/>
    <n v="0.8"/>
    <n v="0"/>
  </r>
  <r>
    <s v="Residential Boiler - Tier 1 (builder)"/>
    <s v="R"/>
    <s v="U0201512"/>
    <x v="2"/>
    <n v="12.0825"/>
    <n v="20"/>
    <n v="400"/>
    <n v="452"/>
    <n v="0"/>
    <n v="0"/>
    <n v="0"/>
    <n v="0"/>
    <n v="0.8"/>
    <n v="0"/>
  </r>
  <r>
    <s v="Residential Boiler - Tier 2 (builder)"/>
    <s v="R"/>
    <s v="U0201611"/>
    <x v="2"/>
    <n v="16.11"/>
    <n v="20"/>
    <n v="600"/>
    <n v="1123"/>
    <n v="0"/>
    <n v="0"/>
    <n v="0"/>
    <n v="0"/>
    <n v="0.8"/>
    <n v="0"/>
  </r>
  <r>
    <s v="Solar Water Heater - Domestic (builder)"/>
    <s v="R"/>
    <s v="U0201711"/>
    <x v="2"/>
    <n v="17.5"/>
    <n v="20"/>
    <n v="750"/>
    <n v="4500"/>
    <n v="0"/>
    <n v="0"/>
    <n v="0"/>
    <n v="0"/>
    <n v="0.8"/>
    <n v="0"/>
  </r>
  <r>
    <s v="Solar Water Heater - Pool (builder)"/>
    <s v="R"/>
    <s v="U0204513"/>
    <x v="2"/>
    <n v="68.900000000000006"/>
    <n v="20"/>
    <n v="750"/>
    <n v="2250"/>
    <n v="0"/>
    <n v="0"/>
    <n v="0"/>
    <n v="0"/>
    <n v="0.8"/>
    <n v="0"/>
  </r>
  <r>
    <s v="2X6 R-23 Walls "/>
    <s v="R"/>
    <s v="U0205"/>
    <x v="2"/>
    <n v="5.4"/>
    <n v="30"/>
    <n v="150"/>
    <n v="1000"/>
    <n v="0"/>
    <n v="0"/>
    <n v="0"/>
    <n v="0"/>
    <n v="0.8"/>
    <n v="0"/>
  </r>
  <r>
    <s v="Windows - R-5 (builder)"/>
    <s v="R"/>
    <s v="U0201912"/>
    <x v="2"/>
    <n v="2.9000000000000001E-2"/>
    <n v="30"/>
    <n v="2.5"/>
    <n v="4.42"/>
    <n v="0"/>
    <n v="0"/>
    <n v="0"/>
    <n v="0"/>
    <n v="0.8"/>
    <n v="0"/>
  </r>
  <r>
    <s v="Smart Thermostat (builder)"/>
    <s v="R"/>
    <s v="U0205415"/>
    <x v="2"/>
    <n v="4.3"/>
    <n v="15"/>
    <n v="100"/>
    <n v="220"/>
    <n v="0"/>
    <n v="0"/>
    <n v="0"/>
    <n v="0"/>
    <n v="0.8"/>
    <n v="0"/>
  </r>
  <r>
    <s v="HERS Index 62 or lower (new multifamily)"/>
    <s v="R"/>
    <s v="U0206 "/>
    <x v="2"/>
    <n v="2.2999999999999998"/>
    <n v="30"/>
    <n v="50"/>
    <n v="340"/>
    <n v="0"/>
    <n v="0"/>
    <n v="0"/>
    <n v="0"/>
    <n v="0.8"/>
    <n v="0"/>
  </r>
  <r>
    <s v="HERS Index 55 or lower (new multifamily)"/>
    <s v="R"/>
    <s v="U0207"/>
    <x v="2"/>
    <n v="4.5999999999999996"/>
    <n v="30"/>
    <n v="100"/>
    <n v="681"/>
    <n v="0"/>
    <n v="0"/>
    <n v="0"/>
    <n v="0"/>
    <n v="0.8"/>
    <n v="0"/>
  </r>
  <r>
    <s v="HERS Index 48 or lower (new multifamily)"/>
    <s v="R"/>
    <s v="U0208"/>
    <x v="2"/>
    <n v="6.9"/>
    <n v="30"/>
    <n v="150"/>
    <n v="1021"/>
    <n v="0"/>
    <n v="0"/>
    <n v="0"/>
    <n v="0"/>
    <n v="0.8"/>
    <n v="0"/>
  </r>
  <r>
    <s v="Energy Star 3.0 Bonus (new multifamily)"/>
    <s v="R"/>
    <s v="U0209"/>
    <x v="2"/>
    <n v="1.1299999999999999"/>
    <n v="30"/>
    <n v="25"/>
    <n v="170"/>
    <n v="0"/>
    <n v="0"/>
    <n v="0"/>
    <n v="0"/>
    <n v="0.8"/>
    <n v="0"/>
  </r>
  <r>
    <s v="92% Gas Furnace (new multifamily)"/>
    <s v="R"/>
    <s v="U0204914"/>
    <x v="2"/>
    <n v="5.6"/>
    <n v="18"/>
    <n v="200"/>
    <n v="238"/>
    <n v="0"/>
    <n v="0"/>
    <n v="0"/>
    <n v="0"/>
    <n v="0.8"/>
    <n v="0"/>
  </r>
  <r>
    <s v="95% Gas Furnace (new multifamily)"/>
    <s v="R"/>
    <s v="U0203311"/>
    <x v="2"/>
    <n v="6.5"/>
    <n v="18"/>
    <n v="350"/>
    <n v="182"/>
    <n v="0"/>
    <n v="0"/>
    <n v="0"/>
    <n v="0"/>
    <n v="0.8"/>
    <n v="0"/>
  </r>
  <r>
    <s v="95% Gas Furnace with ECM (new multifamily)"/>
    <s v="R"/>
    <s v="U0203412"/>
    <x v="2"/>
    <n v="6.5"/>
    <n v="18"/>
    <n v="400"/>
    <n v="873"/>
    <n v="0"/>
    <n v="0"/>
    <n v="0"/>
    <n v="0"/>
    <n v="0.8"/>
    <n v="0"/>
  </r>
  <r>
    <s v="98% Gas Furnace with ECM (new multifamily)"/>
    <s v="R"/>
    <s v="U0205014"/>
    <x v="2"/>
    <n v="7.1"/>
    <n v="18"/>
    <n v="450"/>
    <n v="1328"/>
    <n v="0"/>
    <n v="0"/>
    <n v="0"/>
    <n v="0"/>
    <n v="0.8"/>
    <n v="0"/>
  </r>
  <r>
    <s v="Gas Water Heater Tier 2 (new multifamily)"/>
    <s v="R"/>
    <s v="U0202610"/>
    <x v="2"/>
    <n v="1.39"/>
    <n v="13"/>
    <n v="100"/>
    <n v="161"/>
    <n v="0"/>
    <n v="0"/>
    <n v="0"/>
    <n v="0"/>
    <n v="0.8"/>
    <n v="0"/>
  </r>
  <r>
    <s v="Tank Less Gas Water Heater - Tier 1 - (new multifamily)"/>
    <s v="R"/>
    <s v="U0202909"/>
    <x v="2"/>
    <n v="4"/>
    <n v="20"/>
    <n v="300"/>
    <n v="263"/>
    <n v="0"/>
    <n v="0"/>
    <n v="0"/>
    <n v="0"/>
    <n v="1"/>
    <n v="0"/>
  </r>
  <r>
    <s v="Tank Less Gas Water Heater - Tier 2 - (new multifamily)"/>
    <s v="R"/>
    <s v="U0203011"/>
    <x v="2"/>
    <n v="5.4"/>
    <n v="20"/>
    <n v="350"/>
    <n v="517"/>
    <n v="0"/>
    <n v="0"/>
    <n v="0"/>
    <n v="0"/>
    <n v="1"/>
    <n v="0"/>
  </r>
  <r>
    <s v="Condensing Gas Water Heater (new multifamily)"/>
    <s v="R"/>
    <s v="U0202711"/>
    <x v="2"/>
    <n v="5.4"/>
    <n v="13"/>
    <n v="350"/>
    <n v="1082"/>
    <n v="0"/>
    <n v="0"/>
    <n v="0"/>
    <n v="0"/>
    <n v="0.8"/>
    <n v="0"/>
  </r>
  <r>
    <s v="Hybrid Gas Water Heater (new multifamily)"/>
    <s v="R"/>
    <s v="U0202811"/>
    <x v="2"/>
    <n v="5.4"/>
    <n v="20"/>
    <n v="350"/>
    <n v="1413"/>
    <n v="0"/>
    <n v="0"/>
    <n v="0"/>
    <n v="0"/>
    <n v="0.8"/>
    <n v="0"/>
  </r>
  <r>
    <s v="Residential Boiler - Tier 1 (new multifamily)"/>
    <s v="R"/>
    <s v="U0203512"/>
    <x v="2"/>
    <n v="12.0825"/>
    <n v="20"/>
    <n v="400"/>
    <n v="452"/>
    <n v="0"/>
    <n v="0"/>
    <n v="0"/>
    <n v="0"/>
    <n v="0.8"/>
    <n v="0"/>
  </r>
  <r>
    <s v="Residential Boiler - Tier 2 (new multifamily)"/>
    <s v="R"/>
    <s v="U0203611"/>
    <x v="2"/>
    <n v="16.11"/>
    <n v="20"/>
    <n v="600"/>
    <n v="1123"/>
    <n v="0"/>
    <n v="0"/>
    <n v="0"/>
    <n v="0"/>
    <n v="0.8"/>
    <n v="0"/>
  </r>
  <r>
    <s v="Solar Water Heater - Domestic (new multifamily)"/>
    <s v="R"/>
    <s v="U0203711"/>
    <x v="2"/>
    <n v="17.5"/>
    <n v="20"/>
    <n v="750"/>
    <n v="4500"/>
    <n v="0"/>
    <n v="0"/>
    <n v="0"/>
    <n v="0"/>
    <n v="0.8"/>
    <n v="0"/>
  </r>
  <r>
    <s v="Solar Water Heater - Pool (new multifamily)"/>
    <s v="R"/>
    <s v="U0204613"/>
    <x v="2"/>
    <n v="68.900000000000006"/>
    <n v="20"/>
    <n v="750"/>
    <n v="2250"/>
    <n v="0"/>
    <n v="0"/>
    <n v="0"/>
    <n v="0"/>
    <n v="0.8"/>
    <n v="0"/>
  </r>
  <r>
    <s v="Windows - R-5 (new multifamily)"/>
    <s v="R"/>
    <s v="U0203912"/>
    <x v="2"/>
    <n v="2.1000000000000001E-2"/>
    <n v="30"/>
    <n v="2.5"/>
    <n v="4.42"/>
    <n v="0"/>
    <n v="0"/>
    <n v="0"/>
    <n v="0"/>
    <n v="0.8"/>
    <n v="0"/>
  </r>
  <r>
    <s v="Smart Thermostat (new multifamily)"/>
    <s v="R"/>
    <s v="U0205915"/>
    <x v="2"/>
    <n v="1.7"/>
    <n v="15"/>
    <n v="100"/>
    <n v="220"/>
    <n v="0"/>
    <n v="0"/>
    <n v="0"/>
    <n v="0"/>
    <n v="0.8"/>
    <n v="0"/>
  </r>
  <r>
    <s v="Business Custom"/>
    <s v="C"/>
    <s v="U1100008"/>
    <x v="3"/>
    <n v="1000"/>
    <n v="15"/>
    <n v="4000"/>
    <n v="8000"/>
    <n v="0"/>
    <n v="0"/>
    <n v="0"/>
    <n v="0"/>
    <n v="1"/>
    <n v="0"/>
  </r>
  <r>
    <s v="92% Gas Furnace (business)"/>
    <s v="C"/>
    <s v="U0404114"/>
    <x v="3"/>
    <n v="16.2"/>
    <n v="20"/>
    <n v="200"/>
    <n v="277"/>
    <n v="0"/>
    <n v="0"/>
    <n v="0"/>
    <n v="0"/>
    <n v="0.8"/>
    <n v="0"/>
  </r>
  <r>
    <s v="95% Gas Furnace (business)"/>
    <s v="C"/>
    <s v="U0404013"/>
    <x v="3"/>
    <n v="18.100000000000001"/>
    <n v="20"/>
    <n v="350"/>
    <n v="370"/>
    <n v="0"/>
    <n v="0"/>
    <n v="0"/>
    <n v="0"/>
    <n v="0.8"/>
    <n v="0"/>
  </r>
  <r>
    <s v="95% Gas Furnace with ECM (business)"/>
    <s v="C"/>
    <s v="U0403913"/>
    <x v="3"/>
    <n v="18.100000000000001"/>
    <n v="20"/>
    <n v="400"/>
    <n v="400"/>
    <n v="0"/>
    <n v="0"/>
    <n v="0"/>
    <n v="0"/>
    <n v="0.8"/>
    <n v="0"/>
  </r>
  <r>
    <s v="98% Gas Furnace with ECM (business)"/>
    <s v="C"/>
    <s v="U0404214"/>
    <x v="3"/>
    <n v="21.8"/>
    <n v="18"/>
    <n v="450"/>
    <n v="1105"/>
    <n v="0"/>
    <n v="0"/>
    <n v="0"/>
    <n v="0"/>
    <n v="0.8"/>
    <n v="0"/>
  </r>
  <r>
    <s v="Gas Storage Water Heater - (business) Tier 2"/>
    <s v="C"/>
    <s v="U0400110"/>
    <x v="3"/>
    <n v="3.03"/>
    <n v="15"/>
    <n v="100"/>
    <n v="400"/>
    <n v="0"/>
    <n v="0"/>
    <n v="0"/>
    <n v="0"/>
    <n v="0.8"/>
    <n v="0"/>
  </r>
  <r>
    <s v="Gas Storage Water Heater - (business) &gt;75kBtu"/>
    <s v="C"/>
    <s v="U0400208"/>
    <x v="3"/>
    <n v="0.28999999999999998"/>
    <n v="15"/>
    <n v="2"/>
    <n v="6.78"/>
    <n v="0"/>
    <n v="0"/>
    <n v="0"/>
    <n v="0"/>
    <n v="0.8"/>
    <n v="0"/>
  </r>
  <r>
    <s v="Commercial Tankless Water Heater - &lt;200kBTU "/>
    <s v="C"/>
    <s v="U0400309"/>
    <x v="3"/>
    <n v="0.14000000000000001"/>
    <n v="15"/>
    <n v="2"/>
    <n v="4.24"/>
    <n v="0"/>
    <n v="0"/>
    <n v="0"/>
    <n v="0"/>
    <n v="1"/>
    <n v="0"/>
  </r>
  <r>
    <s v="Commercial Tankless Water Heater - &gt;200kBTU "/>
    <s v="C"/>
    <s v="U0400409"/>
    <x v="3"/>
    <n v="0.14000000000000001"/>
    <n v="15"/>
    <n v="2"/>
    <n v="4.24"/>
    <n v="0"/>
    <n v="0"/>
    <n v="0"/>
    <n v="0"/>
    <n v="1"/>
    <n v="0"/>
  </r>
  <r>
    <s v="Condensing Gas Water Heater (business)"/>
    <s v="C"/>
    <s v="U0403411"/>
    <x v="3"/>
    <n v="10.199999999999999"/>
    <n v="15"/>
    <n v="350"/>
    <n v="1150"/>
    <n v="0"/>
    <n v="0"/>
    <n v="0"/>
    <n v="0"/>
    <n v="0.8"/>
    <n v="0"/>
  </r>
  <r>
    <s v="Hybrid Gas Water Heater (business)"/>
    <s v="C"/>
    <s v="U0403511"/>
    <x v="3"/>
    <n v="10.199999999999999"/>
    <n v="15"/>
    <n v="350"/>
    <n v="1238"/>
    <n v="0"/>
    <n v="0"/>
    <n v="0"/>
    <n v="0"/>
    <n v="0.8"/>
    <n v="0"/>
  </r>
  <r>
    <s v="Combined Space / Water Heater (business)"/>
    <s v="C"/>
    <s v="U0404515"/>
    <x v="3"/>
    <n v="18.7"/>
    <n v="10"/>
    <n v="450"/>
    <n v="4645"/>
    <n v="0"/>
    <n v="0"/>
    <n v="0"/>
    <n v="0"/>
    <n v="0.8"/>
    <n v="0"/>
  </r>
  <r>
    <s v="Energy Star Commercial Clothes Washer (business 2010 specs)"/>
    <s v="C"/>
    <s v="U0400611"/>
    <x v="3"/>
    <n v="2.6"/>
    <n v="10"/>
    <n v="75"/>
    <n v="300"/>
    <n v="0"/>
    <n v="0"/>
    <n v="0"/>
    <n v="0"/>
    <n v="0.8"/>
    <n v="0"/>
  </r>
  <r>
    <s v="Boiler Reset Control"/>
    <s v="C"/>
    <s v="U0401907"/>
    <x v="3"/>
    <n v="74.099999999999994"/>
    <n v="20"/>
    <n v="250"/>
    <n v="835"/>
    <n v="0"/>
    <n v="0"/>
    <n v="0"/>
    <n v="0"/>
    <n v="0.8"/>
    <n v="0"/>
  </r>
  <r>
    <s v="Boiler Tune-up - Tier 1"/>
    <s v="C"/>
    <s v="U0404314"/>
    <x v="3"/>
    <n v="9.8000000000000007"/>
    <n v="2"/>
    <n v="100"/>
    <n v="300"/>
    <n v="0"/>
    <n v="0"/>
    <n v="0"/>
    <n v="0"/>
    <n v="0.8"/>
    <n v="0"/>
  </r>
  <r>
    <s v="Boiler Tune-up - Tier 2"/>
    <s v="C"/>
    <s v="U0402007"/>
    <x v="3"/>
    <n v="48.86"/>
    <n v="2"/>
    <n v="150"/>
    <n v="600"/>
    <n v="0"/>
    <n v="0"/>
    <n v="0"/>
    <n v="0"/>
    <n v="0.8"/>
    <n v="0"/>
  </r>
  <r>
    <s v="Boiler Tune-up - Tier 3"/>
    <s v="C"/>
    <s v="U0404414"/>
    <x v="3"/>
    <n v="72"/>
    <n v="2"/>
    <n v="250"/>
    <n v="800"/>
    <n v="0"/>
    <n v="0"/>
    <n v="0"/>
    <n v="0"/>
    <n v="0.8"/>
    <n v="0"/>
  </r>
  <r>
    <s v="Low Flow Pre-rinse Spray Valve"/>
    <s v="C"/>
    <s v="U0400707"/>
    <x v="3"/>
    <n v="10.8"/>
    <n v="5"/>
    <n v="32"/>
    <n v="32"/>
    <n v="0"/>
    <n v="0"/>
    <n v="0"/>
    <n v="0"/>
    <n v="0.8"/>
    <n v="0"/>
  </r>
  <r>
    <s v="Smart Thermostat (business)"/>
    <s v="C"/>
    <s v="U0404615"/>
    <x v="3"/>
    <n v="7.0000000000000001E-3"/>
    <n v="15"/>
    <n v="7.0000000000000007E-2"/>
    <n v="0.22500000000000001"/>
    <n v="0"/>
    <n v="0"/>
    <n v="0"/>
    <n v="0"/>
    <n v="0.8"/>
    <n v="0"/>
  </r>
  <r>
    <s v="Direct Contact Water Heater"/>
    <s v="C"/>
    <s v="U0401507"/>
    <x v="3"/>
    <n v="0.22900000000000001"/>
    <n v="20"/>
    <n v="1.1000000000000001"/>
    <n v="2.17"/>
    <n v="0"/>
    <n v="0"/>
    <n v="0"/>
    <n v="0"/>
    <n v="0.8"/>
    <n v="0"/>
  </r>
  <r>
    <s v="High Efficiency Boiler Hot Water Tier 1"/>
    <s v="C"/>
    <s v="U0401107"/>
    <x v="3"/>
    <n v="0.17960000000000001"/>
    <n v="20"/>
    <n v="2"/>
    <n v="5.08"/>
    <n v="0"/>
    <n v="0"/>
    <n v="0"/>
    <n v="0"/>
    <n v="0.8"/>
    <n v="0"/>
  </r>
  <r>
    <s v="High Efficiency Boiler Hot Water Tier 2 ≥ 300,000 &lt; 2,500,000 (business)"/>
    <s v="C"/>
    <s v="U0401207"/>
    <x v="3"/>
    <n v="0.33930000000000005"/>
    <n v="20"/>
    <n v="3.25"/>
    <n v="6.5"/>
    <n v="0"/>
    <n v="0"/>
    <n v="0"/>
    <n v="0"/>
    <n v="0.8"/>
    <n v="0"/>
  </r>
  <r>
    <s v="Boiler Hot Water ≥ 2,500,000 Btu/h (business)"/>
    <s v="C"/>
    <s v="U0404715"/>
    <x v="3"/>
    <n v="0.31"/>
    <n v="15"/>
    <n v="3.25"/>
    <n v="6.5"/>
    <n v="0"/>
    <n v="0"/>
    <n v="0"/>
    <n v="0"/>
    <n v="0.8"/>
    <n v="0"/>
  </r>
  <r>
    <s v="High Efficiency Boiler Steam Tier 1"/>
    <s v="C"/>
    <s v="U0401307"/>
    <x v="3"/>
    <n v="0.17960000000000001"/>
    <n v="20"/>
    <n v="2"/>
    <n v="5.08"/>
    <n v="0"/>
    <n v="0"/>
    <n v="0"/>
    <n v="0"/>
    <n v="0.8"/>
    <n v="0"/>
  </r>
  <r>
    <s v="Boiler Steam (Except Natural Draft) ≥ 300,000 Btu/h (business)"/>
    <s v="C"/>
    <s v="U0404815"/>
    <x v="3"/>
    <n v="7.0000000000000007E-2"/>
    <n v="15"/>
    <n v="2"/>
    <n v="5.39"/>
    <n v="0"/>
    <n v="0"/>
    <n v="0"/>
    <n v="0"/>
    <n v="0.8"/>
    <n v="0"/>
  </r>
  <r>
    <s v="Boiler Steam (Natural Draft) ≥ 300,000 Btu/h (business)"/>
    <s v="C"/>
    <s v="U0404915"/>
    <x v="3"/>
    <n v="0.12"/>
    <n v="15"/>
    <n v="2"/>
    <n v="4.22"/>
    <n v="0"/>
    <n v="0"/>
    <n v="0"/>
    <n v="0"/>
    <n v="0.8"/>
    <n v="0"/>
  </r>
  <r>
    <s v="Gas Unit Heater NonCondensing"/>
    <s v="C"/>
    <s v="U0401607"/>
    <x v="3"/>
    <n v="5.5181818181818179E-2"/>
    <n v="18"/>
    <n v="1.25"/>
    <n v="2.5"/>
    <n v="0"/>
    <n v="0"/>
    <n v="0"/>
    <n v="0"/>
    <n v="0.8"/>
    <n v="0"/>
  </r>
  <r>
    <s v="Gas Unit Heater Condensing"/>
    <s v="C"/>
    <s v="U0401707"/>
    <x v="3"/>
    <n v="0.16963636363636364"/>
    <n v="18"/>
    <n v="6"/>
    <n v="12"/>
    <n v="0"/>
    <n v="0"/>
    <n v="0"/>
    <n v="0"/>
    <n v="0.8"/>
    <n v="0"/>
  </r>
  <r>
    <s v="Infared Heating System"/>
    <s v="C"/>
    <s v="U0401807"/>
    <x v="3"/>
    <n v="0.48133333333333334"/>
    <n v="17"/>
    <n v="5"/>
    <n v="11.43"/>
    <n v="0"/>
    <n v="0"/>
    <n v="0"/>
    <n v="0"/>
    <n v="0.8"/>
    <n v="0"/>
  </r>
  <r>
    <s v="Modulating Infrared Heaters (NC or Replacing Non-IR) (business)"/>
    <s v="C"/>
    <s v="U0405015"/>
    <x v="3"/>
    <n v="0.55000000000000004"/>
    <n v="17"/>
    <n v="7.5"/>
    <n v="25"/>
    <n v="0"/>
    <n v="0"/>
    <n v="0"/>
    <n v="0"/>
    <n v="0.8"/>
    <n v="0"/>
  </r>
  <r>
    <s v="Modulating Infrared Heaters (Replacing Non-IR) (business)"/>
    <s v="C"/>
    <s v="U0405115"/>
    <x v="3"/>
    <n v="7.0000000000000007E-2"/>
    <n v="17"/>
    <n v="2"/>
    <n v="75"/>
    <n v="0"/>
    <n v="0"/>
    <n v="0"/>
    <n v="0"/>
    <n v="0.8"/>
    <n v="0"/>
  </r>
  <r>
    <s v="Condensing RTU's (business)"/>
    <s v="C"/>
    <s v="U0405215"/>
    <x v="3"/>
    <n v="0.41"/>
    <n v="15"/>
    <n v="5"/>
    <n v="25"/>
    <n v="0"/>
    <n v="0"/>
    <n v="0"/>
    <n v="0"/>
    <n v="0.8"/>
    <n v="0"/>
  </r>
  <r>
    <s v="Combination Oven"/>
    <s v="C"/>
    <s v="U0402408"/>
    <x v="3"/>
    <n v="40.299999999999997"/>
    <n v="12"/>
    <n v="1000"/>
    <n v="21797"/>
    <n v="0"/>
    <n v="0"/>
    <n v="0"/>
    <n v="0"/>
    <n v="0.8"/>
    <n v="0"/>
  </r>
  <r>
    <s v="Commercial Fryer"/>
    <s v="C"/>
    <s v="U0402108"/>
    <x v="3"/>
    <n v="40.402100000000004"/>
    <n v="8"/>
    <n v="500"/>
    <n v="3796"/>
    <n v="0"/>
    <n v="0"/>
    <n v="0"/>
    <n v="0"/>
    <n v="0.8"/>
    <n v="0"/>
  </r>
  <r>
    <s v="Convection Oven"/>
    <s v="C"/>
    <s v="U0402308"/>
    <x v="3"/>
    <n v="16.149999999999999"/>
    <n v="12"/>
    <n v="500"/>
    <n v="1572"/>
    <n v="0"/>
    <n v="0"/>
    <n v="0"/>
    <n v="0"/>
    <n v="0.8"/>
    <n v="0"/>
  </r>
  <r>
    <s v="Griddle"/>
    <s v="C"/>
    <s v="U0402508"/>
    <x v="3"/>
    <n v="8.8000000000000007"/>
    <n v="12"/>
    <n v="300"/>
    <n v="4575"/>
    <n v="0"/>
    <n v="0"/>
    <n v="0"/>
    <n v="0"/>
    <n v="0.8"/>
    <n v="0"/>
  </r>
  <r>
    <s v="Steam Cooker"/>
    <s v="C"/>
    <s v="U0402208"/>
    <x v="3"/>
    <n v="35.299999999999997"/>
    <n v="10"/>
    <n v="1000"/>
    <n v="6221"/>
    <n v="0"/>
    <n v="0"/>
    <n v="0"/>
    <n v="0"/>
    <n v="0.8"/>
    <n v="0"/>
  </r>
  <r>
    <s v="Building Shell - Attic Insulation (retrofit)"/>
    <s v="C"/>
    <s v="U0403112"/>
    <x v="3"/>
    <n v="3.0999999999999999E-3"/>
    <n v="35"/>
    <n v="0.08"/>
    <n v="0.2"/>
    <n v="0"/>
    <n v="0"/>
    <n v="0"/>
    <n v="0"/>
    <n v="0.8"/>
    <n v="0"/>
  </r>
  <r>
    <s v="Building Shell - Wall Insulation (retrofit)"/>
    <s v="C"/>
    <s v="U0403312"/>
    <x v="3"/>
    <n v="3.62E-3"/>
    <n v="35"/>
    <n v="0.12"/>
    <n v="0.64"/>
    <n v="0"/>
    <n v="0"/>
    <n v="0"/>
    <n v="0"/>
    <n v="0.8"/>
    <n v="0"/>
  </r>
  <r>
    <s v="Demand Control Ventilation Systems (DCV)"/>
    <s v="C"/>
    <s v="U0401"/>
    <x v="3"/>
    <n v="6.7999999999999996E-3"/>
    <n v="10"/>
    <n v="0.2"/>
    <n v="0.5"/>
    <n v="0"/>
    <n v="0"/>
    <n v="0"/>
    <n v="0"/>
    <n v="0.8"/>
    <n v="0"/>
  </r>
  <r>
    <s v="Charbroiler"/>
    <s v="C"/>
    <s v="U0405316"/>
    <x v="3"/>
    <n v="75"/>
    <n v="10"/>
    <n v="1000"/>
    <n v="7500"/>
    <n v="0"/>
    <n v="0"/>
    <n v="0"/>
    <n v="0"/>
    <n v="0.8"/>
    <n v="0"/>
  </r>
  <r>
    <s v="Conveyor Oven"/>
    <s v="C"/>
    <s v="U0405416"/>
    <x v="3"/>
    <n v="88.4"/>
    <n v="12"/>
    <n v="1000"/>
    <n v="7500"/>
    <n v="0"/>
    <n v="0"/>
    <n v="0"/>
    <n v="0"/>
    <n v="0.8"/>
    <n v="0"/>
  </r>
  <r>
    <s v="Gas Dryer Moisture Sensor"/>
    <s v="C"/>
    <s v="U0405516"/>
    <x v="3"/>
    <n v="11.2"/>
    <n v="10"/>
    <n v="25"/>
    <n v="199"/>
    <n v="0"/>
    <n v="0"/>
    <n v="0"/>
    <n v="0"/>
    <n v="0.8"/>
    <n v="0"/>
  </r>
  <r>
    <s v="Modulating Gas Dryer"/>
    <s v="C"/>
    <s v="U0405616"/>
    <x v="3"/>
    <n v="32"/>
    <n v="10"/>
    <n v="75"/>
    <n v="525"/>
    <n v="0"/>
    <n v="0"/>
    <n v="0"/>
    <n v="0"/>
    <n v="0.8"/>
    <n v="0"/>
  </r>
  <r>
    <s v="Solar Water Heater - Pool (business)"/>
    <s v="C"/>
    <s v="U0405816"/>
    <x v="3"/>
    <n v="68.900000000000006"/>
    <n v="20"/>
    <n v="750"/>
    <n v="2250"/>
    <n v="0"/>
    <n v="0"/>
    <n v="0"/>
    <n v="0"/>
    <n v="0.8"/>
    <n v="0"/>
  </r>
  <r>
    <s v="Attic Insulation - Tier 1 (weatherization)"/>
    <s v="R"/>
    <s v="U0900312"/>
    <x v="4"/>
    <n v="5.3E-3"/>
    <n v="35"/>
    <n v="0.25"/>
    <n v="0.34"/>
    <n v="0"/>
    <n v="0"/>
    <n v="0"/>
    <n v="0"/>
    <n v="0.8"/>
    <n v="0"/>
  </r>
  <r>
    <s v="Attic Insulation - Tier 2 (weatherization)"/>
    <s v="R"/>
    <s v="U0900610"/>
    <x v="4"/>
    <n v="1.2999999999999999E-3"/>
    <n v="35"/>
    <n v="7.0000000000000007E-2"/>
    <n v="0.11"/>
    <n v="0"/>
    <n v="0"/>
    <n v="0"/>
    <n v="0"/>
    <n v="0.8"/>
    <n v="0"/>
  </r>
  <r>
    <s v="Direct Install (weatherization)"/>
    <s v="R"/>
    <s v="U0901"/>
    <x v="4"/>
    <n v="1.2999999999999999E-3"/>
    <n v="35"/>
    <n v="7.0000000000000007E-2"/>
    <n v="0.11"/>
    <n v="0"/>
    <n v="0"/>
    <n v="0"/>
    <n v="0"/>
    <n v="0.8"/>
    <n v="0"/>
  </r>
  <r>
    <s v="Floor Insulation (weatherization)"/>
    <s v="R"/>
    <s v="U0900409"/>
    <x v="4"/>
    <n v="6.7999999999999996E-3"/>
    <n v="35"/>
    <n v="0.2"/>
    <n v="0.42"/>
    <n v="0"/>
    <n v="0"/>
    <n v="0"/>
    <n v="0"/>
    <n v="0.8"/>
    <n v="0"/>
  </r>
  <r>
    <s v="Wall Insulation (weatherization)"/>
    <s v="R"/>
    <s v="U0900509"/>
    <x v="4"/>
    <n v="5.3E-3"/>
    <n v="35"/>
    <n v="0.3"/>
    <n v="0.64"/>
    <n v="0"/>
    <n v="0"/>
    <n v="0"/>
    <n v="0"/>
    <n v="0.8"/>
    <n v="0"/>
  </r>
  <r>
    <s v="Windows - R-5 (weatherization)"/>
    <s v="R"/>
    <s v="U0900112"/>
    <x v="4"/>
    <n v="6.9800000000000001E-2"/>
    <n v="30"/>
    <n v="2.5"/>
    <n v="6"/>
    <n v="0"/>
    <n v="0"/>
    <n v="0"/>
    <n v="0"/>
    <n v="0.8"/>
    <n v="0"/>
  </r>
  <r>
    <s v="Duct Sealing &amp; Insulation (weatherization)"/>
    <s v="R"/>
    <s v="U0900811"/>
    <x v="4"/>
    <n v="13.48"/>
    <n v="20"/>
    <n v="419.23076923000002"/>
    <n v="657.39"/>
    <n v="0"/>
    <n v="0"/>
    <n v="0"/>
    <n v="0"/>
    <n v="0.8"/>
    <n v="0"/>
  </r>
  <r>
    <s v="Air Sealing (weatherization)"/>
    <s v="R"/>
    <s v="U0900912"/>
    <x v="4"/>
    <n v="4.7999999999999996E-3"/>
    <n v="20"/>
    <n v="0.22"/>
    <n v="0.4"/>
    <n v="0"/>
    <n v="0"/>
    <n v="0"/>
    <n v="0"/>
    <n v="0.8"/>
    <n v="0"/>
  </r>
  <r>
    <s v="Attic Insulation (multifamily) Tier 1"/>
    <s v="R"/>
    <s v="U0901312"/>
    <x v="4"/>
    <n v="5.3E-3"/>
    <n v="35"/>
    <n v="0.25"/>
    <n v="0.34"/>
    <n v="0"/>
    <n v="0"/>
    <n v="0"/>
    <n v="0"/>
    <n v="0.8"/>
    <n v="0"/>
  </r>
  <r>
    <s v="Attic Insulation (multifamily) Tier 2"/>
    <s v="R"/>
    <s v="U0901610"/>
    <x v="4"/>
    <n v="1.2999999999999999E-3"/>
    <n v="35"/>
    <n v="7.0000000000000007E-2"/>
    <n v="0.11"/>
    <n v="0"/>
    <n v="0"/>
    <n v="0"/>
    <n v="0"/>
    <n v="0.8"/>
    <n v="0"/>
  </r>
  <r>
    <s v="Floor Insulation (multifamily)"/>
    <s v="R"/>
    <s v="U0901409"/>
    <x v="4"/>
    <n v="6.7999999999999996E-3"/>
    <n v="35"/>
    <n v="0.2"/>
    <n v="0.42"/>
    <n v="0"/>
    <n v="0"/>
    <n v="0"/>
    <n v="0"/>
    <n v="0.8"/>
    <n v="0"/>
  </r>
  <r>
    <s v="Wall Insulation (multifamily)"/>
    <s v="R"/>
    <s v="U0901509"/>
    <x v="4"/>
    <n v="5.3E-3"/>
    <n v="35"/>
    <n v="0.3"/>
    <n v="0.64"/>
    <n v="0"/>
    <n v="0"/>
    <n v="0"/>
    <n v="0"/>
    <n v="0.8"/>
    <n v="0"/>
  </r>
  <r>
    <s v="Windows - R-5 (multifamily)"/>
    <s v="R"/>
    <s v="U0901112"/>
    <x v="4"/>
    <n v="6.9800000000000001E-2"/>
    <n v="30"/>
    <n v="2.5"/>
    <n v="6"/>
    <n v="0"/>
    <n v="0"/>
    <n v="0"/>
    <n v="0"/>
    <n v="0.8"/>
    <n v="0"/>
  </r>
  <r>
    <s v="Duct Sealing &amp; Insulation (multifamily)"/>
    <s v="R"/>
    <s v="U0901711"/>
    <x v="4"/>
    <n v="8"/>
    <n v="20"/>
    <n v="173.87747250000001"/>
    <n v="272.85000000000002"/>
    <n v="0"/>
    <n v="0"/>
    <n v="0"/>
    <n v="0"/>
    <n v="0.8"/>
    <n v="0"/>
  </r>
  <r>
    <s v="Low Income Furnace Replacement"/>
    <s v="R"/>
    <s v="N/A"/>
    <x v="5"/>
    <n v="20.5"/>
    <n v="18"/>
    <n v="350"/>
    <n v="0"/>
    <n v="0"/>
    <n v="0"/>
    <n v="0"/>
    <n v="0"/>
    <n v="1"/>
    <n v="0"/>
  </r>
  <r>
    <s v="95% Gas Furnace (low income)"/>
    <s v="R"/>
    <s v="U0601611"/>
    <x v="5"/>
    <n v="20.5"/>
    <n v="18"/>
    <n v="350"/>
    <n v="370"/>
    <n v="0"/>
    <n v="0"/>
    <n v="0"/>
    <n v="0"/>
    <n v="1"/>
    <n v="0"/>
  </r>
  <r>
    <s v="95% Gas Furnace with ECM (low income)"/>
    <s v="R"/>
    <s v="U0601712"/>
    <x v="5"/>
    <n v="20.5"/>
    <n v="18"/>
    <n v="400"/>
    <n v="1063"/>
    <n v="0"/>
    <n v="0"/>
    <n v="0"/>
    <n v="0"/>
    <n v="1"/>
    <n v="0"/>
  </r>
  <r>
    <s v="98% Gas Furnace with ECM (low income)"/>
    <s v="R"/>
    <m/>
    <x v="5"/>
    <n v="20.5"/>
    <n v="18"/>
    <n v="400"/>
    <n v="1063"/>
    <n v="0"/>
    <n v="0"/>
    <n v="0"/>
    <n v="0"/>
    <n v="1"/>
    <n v="0"/>
  </r>
  <r>
    <s v="Attic Insulation - Tier 1 (low income)"/>
    <s v="R"/>
    <s v="U0600212"/>
    <x v="5"/>
    <n v="5.3E-3"/>
    <n v="35"/>
    <n v="0.28000000000000003"/>
    <n v="0.34"/>
    <n v="0"/>
    <n v="0"/>
    <n v="0"/>
    <n v="0"/>
    <n v="1"/>
    <n v="0"/>
  </r>
  <r>
    <s v="Attic Insulation - Tier 2 (low income)"/>
    <s v="R"/>
    <s v="U0600510"/>
    <x v="5"/>
    <n v="1.2999999999999999E-3"/>
    <n v="35"/>
    <n v="7.0000000000000007E-2"/>
    <n v="0.11"/>
    <n v="0"/>
    <n v="0"/>
    <n v="0"/>
    <n v="0"/>
    <n v="1"/>
    <n v="0"/>
  </r>
  <r>
    <s v="Floor Insulation (low income)"/>
    <s v="R"/>
    <s v="U0600309"/>
    <x v="5"/>
    <n v="6.7999999999999996E-3"/>
    <n v="35"/>
    <n v="0.2"/>
    <n v="0.42"/>
    <n v="0"/>
    <n v="0"/>
    <n v="0"/>
    <n v="0"/>
    <n v="1"/>
    <n v="0"/>
  </r>
  <r>
    <s v="Wall Insulation (low income)"/>
    <s v="R"/>
    <s v="U0600409"/>
    <x v="5"/>
    <n v="5.3E-3"/>
    <n v="35"/>
    <n v="0.35"/>
    <n v="0.64"/>
    <n v="0"/>
    <n v="0"/>
    <n v="0"/>
    <n v="0"/>
    <n v="1"/>
    <n v="0"/>
  </r>
  <r>
    <s v="Duct Sealing &amp; Insulation (low income)"/>
    <s v="R"/>
    <s v="U0600711"/>
    <x v="5"/>
    <n v="13.48"/>
    <n v="10"/>
    <n v="437"/>
    <n v="685.22435052766127"/>
    <n v="0"/>
    <n v="0"/>
    <n v="0"/>
    <n v="0"/>
    <n v="1"/>
    <n v="0"/>
  </r>
  <r>
    <s v="Air Sealing (low income)"/>
    <s v="R"/>
    <s v="U0604214"/>
    <x v="5"/>
    <n v="4.7999999999999996E-3"/>
    <n v="20"/>
    <n v="0.22"/>
    <n v="0.4"/>
    <n v="0"/>
    <n v="0"/>
    <n v="0"/>
    <n v="0"/>
    <n v="1"/>
    <n v="0"/>
  </r>
  <r>
    <s v="Gas Water Heater - Tier 1 (low income)"/>
    <s v="R"/>
    <s v="U0601808"/>
    <x v="5"/>
    <n v="1.71"/>
    <n v="13"/>
    <n v="50"/>
    <n v="100"/>
    <n v="0"/>
    <n v="0"/>
    <n v="0"/>
    <n v="0"/>
    <n v="1"/>
    <n v="0"/>
  </r>
  <r>
    <s v="Gas Water Heater - Tier 2 (low income)"/>
    <s v="R"/>
    <s v="U0601910"/>
    <x v="5"/>
    <n v="3.9600000000000004"/>
    <n v="13"/>
    <n v="100"/>
    <n v="400"/>
    <n v="0"/>
    <n v="0"/>
    <n v="0"/>
    <n v="0"/>
    <n v="1"/>
    <n v="0"/>
  </r>
  <r>
    <s v="Tank Less Gas Water Heater - Tier 1 (low income)"/>
    <s v="R"/>
    <s v="U0602009"/>
    <x v="5"/>
    <n v="8.8000000000000007"/>
    <n v="20"/>
    <n v="300"/>
    <n v="750"/>
    <n v="0"/>
    <n v="0"/>
    <n v="0"/>
    <n v="0"/>
    <n v="1"/>
    <n v="0"/>
  </r>
  <r>
    <s v="Tank Less Gas Water Heater - Tier 2 (low income)"/>
    <s v="R"/>
    <s v="U0602111"/>
    <x v="5"/>
    <n v="9.6"/>
    <n v="20"/>
    <n v="350"/>
    <n v="1345"/>
    <n v="0"/>
    <n v="0"/>
    <n v="0"/>
    <n v="0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4" indent="0" compact="0" compactData="0" gridDropZones="1">
  <location ref="A11:F19" firstHeaderRow="1" firstDataRow="2" firstDataCol="1"/>
  <pivotFields count="1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8">
        <item x="1"/>
        <item x="0"/>
        <item x="2"/>
        <item x="3"/>
        <item m="1" x="6"/>
        <item x="5"/>
        <item x="4"/>
        <item t="default"/>
      </items>
    </pivotField>
    <pivotField compact="0" outline="0" showAll="0" defaultSubtotal="0"/>
    <pivotField compact="0" numFmtId="1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numFmtId="3" outline="0" subtotalTop="0" showAll="0" includeNewItemsInFilter="1"/>
    <pivotField dataField="1" compact="0" numFmtId="3" outline="0" subtotalTop="0" showAll="0" includeNewItemsInFilter="1"/>
    <pivotField dataField="1" compact="0" numFmtId="164" outline="0" subtotalTop="0" showAll="0" includeNewItemsInFilter="1"/>
    <pivotField dataField="1" compact="0" numFmtId="1" outline="0" subtotalTop="0" showAll="0" includeNewItemsInFilter="1"/>
    <pivotField compact="0" numFmtId="166" outline="0" subtotalTop="0" showAll="0" includeNewItemsInFilter="1"/>
    <pivotField dataField="1" compact="0" numFmtId="1" outline="0" subtotalTop="0" showAll="0" includeNewItemsInFilter="1"/>
  </pivotFields>
  <rowFields count="1">
    <field x="3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Projected Participants" fld="8" baseField="0" baseItem="0"/>
    <dataField name="Sum of Units" fld="9" baseField="0" baseItem="0"/>
    <dataField name="Sum of Total Incentives" fld="10" baseField="0" baseItem="0"/>
    <dataField name="Sum of Gross Savings" fld="11" baseField="0" baseItem="0"/>
    <dataField name="Sum of Net Savings" fld="1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171"/>
  <sheetViews>
    <sheetView workbookViewId="0">
      <selection activeCell="J12" sqref="J12"/>
    </sheetView>
  </sheetViews>
  <sheetFormatPr defaultColWidth="9.140625" defaultRowHeight="15"/>
  <cols>
    <col min="1" max="1" width="14.85546875" style="136" customWidth="1"/>
    <col min="2" max="2" width="27.5703125" style="136" customWidth="1"/>
    <col min="3" max="3" width="12.140625" style="136" customWidth="1"/>
    <col min="4" max="4" width="22" style="136" customWidth="1"/>
    <col min="5" max="5" width="19.5703125" style="136" customWidth="1"/>
    <col min="6" max="6" width="18.140625" style="136" customWidth="1"/>
    <col min="7" max="7" width="9.85546875" style="136" customWidth="1"/>
    <col min="8" max="8" width="11.5703125" style="136" customWidth="1"/>
    <col min="9" max="9" width="13.42578125" style="136" customWidth="1"/>
    <col min="10" max="10" width="9.140625" style="136"/>
    <col min="11" max="11" width="11.5703125" style="136" customWidth="1"/>
    <col min="12" max="12" width="10" style="136" customWidth="1"/>
    <col min="13" max="16384" width="9.140625" style="136"/>
  </cols>
  <sheetData>
    <row r="1" spans="1:6">
      <c r="A1" s="135" t="s">
        <v>366</v>
      </c>
    </row>
    <row r="2" spans="1:6">
      <c r="A2" s="136" t="s">
        <v>422</v>
      </c>
    </row>
    <row r="3" spans="1:6">
      <c r="A3" s="178" t="s">
        <v>424</v>
      </c>
    </row>
    <row r="4" spans="1:6">
      <c r="A4" s="178" t="s">
        <v>426</v>
      </c>
    </row>
    <row r="5" spans="1:6">
      <c r="A5" s="178" t="s">
        <v>425</v>
      </c>
    </row>
    <row r="6" spans="1:6">
      <c r="A6" s="136" t="s">
        <v>367</v>
      </c>
    </row>
    <row r="7" spans="1:6">
      <c r="A7" s="136" t="s">
        <v>368</v>
      </c>
    </row>
    <row r="8" spans="1:6">
      <c r="A8" s="136" t="s">
        <v>423</v>
      </c>
    </row>
    <row r="9" spans="1:6">
      <c r="A9" s="136" t="s">
        <v>369</v>
      </c>
    </row>
    <row r="11" spans="1:6">
      <c r="A11" s="137"/>
      <c r="B11" s="137" t="s">
        <v>370</v>
      </c>
      <c r="C11" s="138"/>
      <c r="D11" s="138"/>
      <c r="E11" s="138"/>
      <c r="F11" s="139"/>
    </row>
    <row r="12" spans="1:6">
      <c r="A12" s="137" t="s">
        <v>1</v>
      </c>
      <c r="B12" s="137" t="s">
        <v>371</v>
      </c>
      <c r="C12" s="140" t="s">
        <v>372</v>
      </c>
      <c r="D12" s="140" t="s">
        <v>114</v>
      </c>
      <c r="E12" s="140" t="s">
        <v>112</v>
      </c>
      <c r="F12" s="141" t="s">
        <v>113</v>
      </c>
    </row>
    <row r="13" spans="1:6">
      <c r="A13" s="137" t="s">
        <v>48</v>
      </c>
      <c r="B13" s="137">
        <v>0</v>
      </c>
      <c r="C13" s="140">
        <v>0</v>
      </c>
      <c r="D13" s="140">
        <v>0</v>
      </c>
      <c r="E13" s="140">
        <v>0</v>
      </c>
      <c r="F13" s="141">
        <v>0</v>
      </c>
    </row>
    <row r="14" spans="1:6">
      <c r="A14" s="142" t="s">
        <v>27</v>
      </c>
      <c r="B14" s="142">
        <v>0</v>
      </c>
      <c r="C14" s="136">
        <v>0</v>
      </c>
      <c r="D14" s="136">
        <v>0</v>
      </c>
      <c r="E14" s="136">
        <v>0</v>
      </c>
      <c r="F14" s="143">
        <v>0</v>
      </c>
    </row>
    <row r="15" spans="1:6">
      <c r="A15" s="142" t="s">
        <v>53</v>
      </c>
      <c r="B15" s="142">
        <v>0</v>
      </c>
      <c r="C15" s="136">
        <v>0</v>
      </c>
      <c r="D15" s="136">
        <v>0</v>
      </c>
      <c r="E15" s="136">
        <v>0</v>
      </c>
      <c r="F15" s="143">
        <v>0</v>
      </c>
    </row>
    <row r="16" spans="1:6">
      <c r="A16" s="142" t="s">
        <v>55</v>
      </c>
      <c r="B16" s="142">
        <v>0</v>
      </c>
      <c r="C16" s="136">
        <v>0</v>
      </c>
      <c r="D16" s="136">
        <v>0</v>
      </c>
      <c r="E16" s="136">
        <v>0</v>
      </c>
      <c r="F16" s="143">
        <v>0</v>
      </c>
    </row>
    <row r="17" spans="1:14">
      <c r="A17" s="142" t="s">
        <v>28</v>
      </c>
      <c r="B17" s="142">
        <v>0</v>
      </c>
      <c r="C17" s="136">
        <v>0</v>
      </c>
      <c r="D17" s="136">
        <v>0</v>
      </c>
      <c r="E17" s="136">
        <v>0</v>
      </c>
      <c r="F17" s="143">
        <v>0</v>
      </c>
    </row>
    <row r="18" spans="1:14">
      <c r="A18" s="142" t="s">
        <v>26</v>
      </c>
      <c r="B18" s="142">
        <v>0</v>
      </c>
      <c r="C18" s="136">
        <v>0</v>
      </c>
      <c r="D18" s="136">
        <v>0</v>
      </c>
      <c r="E18" s="136">
        <v>0</v>
      </c>
      <c r="F18" s="143">
        <v>0</v>
      </c>
    </row>
    <row r="19" spans="1:14">
      <c r="A19" s="144" t="s">
        <v>111</v>
      </c>
      <c r="B19" s="144">
        <v>0</v>
      </c>
      <c r="C19" s="145">
        <v>0</v>
      </c>
      <c r="D19" s="145">
        <v>0</v>
      </c>
      <c r="E19" s="145">
        <v>0</v>
      </c>
      <c r="F19" s="146">
        <v>0</v>
      </c>
    </row>
    <row r="24" spans="1:14" s="148" customFormat="1">
      <c r="A24" s="147" t="s">
        <v>373</v>
      </c>
      <c r="B24" s="147" t="s">
        <v>374</v>
      </c>
      <c r="C24" s="147" t="s">
        <v>375</v>
      </c>
      <c r="D24" s="147" t="s">
        <v>376</v>
      </c>
      <c r="E24" s="147" t="s">
        <v>377</v>
      </c>
      <c r="F24" s="147" t="s">
        <v>378</v>
      </c>
      <c r="G24" s="147" t="s">
        <v>379</v>
      </c>
      <c r="H24" s="147" t="s">
        <v>380</v>
      </c>
      <c r="I24" s="147" t="s">
        <v>381</v>
      </c>
      <c r="J24" s="147" t="s">
        <v>382</v>
      </c>
      <c r="K24" s="147" t="s">
        <v>383</v>
      </c>
      <c r="L24" s="147" t="s">
        <v>384</v>
      </c>
      <c r="M24" s="147" t="s">
        <v>385</v>
      </c>
      <c r="N24" s="147" t="s">
        <v>386</v>
      </c>
    </row>
    <row r="25" spans="1:14" s="149" customFormat="1" ht="32.25" customHeight="1">
      <c r="A25" s="149" t="s">
        <v>0</v>
      </c>
      <c r="B25" s="149" t="s">
        <v>10</v>
      </c>
      <c r="C25" s="149" t="s">
        <v>160</v>
      </c>
      <c r="D25" s="149" t="s">
        <v>1</v>
      </c>
      <c r="E25" s="149" t="s">
        <v>387</v>
      </c>
      <c r="F25" s="149" t="s">
        <v>388</v>
      </c>
      <c r="G25" s="149" t="s">
        <v>100</v>
      </c>
      <c r="H25" s="149" t="s">
        <v>389</v>
      </c>
      <c r="I25" s="149" t="s">
        <v>390</v>
      </c>
      <c r="J25" s="149" t="s">
        <v>98</v>
      </c>
      <c r="K25" s="149" t="s">
        <v>103</v>
      </c>
      <c r="L25" s="149" t="s">
        <v>101</v>
      </c>
      <c r="M25" s="149" t="s">
        <v>99</v>
      </c>
      <c r="N25" s="149" t="s">
        <v>102</v>
      </c>
    </row>
    <row r="26" spans="1:14" s="150" customFormat="1">
      <c r="A26" s="150" t="s">
        <v>20</v>
      </c>
      <c r="B26" s="150" t="s">
        <v>6</v>
      </c>
      <c r="C26" s="151" t="s">
        <v>16</v>
      </c>
      <c r="D26" s="150" t="s">
        <v>27</v>
      </c>
      <c r="E26" s="152">
        <v>0.44</v>
      </c>
      <c r="F26" s="153">
        <v>10</v>
      </c>
      <c r="G26" s="154">
        <v>2.75</v>
      </c>
      <c r="H26" s="154">
        <v>2.75</v>
      </c>
      <c r="I26" s="155">
        <f>'[2]Home Energy Plan'!I3</f>
        <v>0</v>
      </c>
      <c r="J26" s="155">
        <f>'[2]Home Energy Plan'!J3</f>
        <v>0</v>
      </c>
      <c r="K26" s="154">
        <v>0</v>
      </c>
      <c r="L26" s="153">
        <v>0</v>
      </c>
      <c r="M26" s="156">
        <v>0.8</v>
      </c>
      <c r="N26" s="153">
        <v>0</v>
      </c>
    </row>
    <row r="27" spans="1:14" s="157" customFormat="1">
      <c r="A27" s="157" t="s">
        <v>89</v>
      </c>
      <c r="B27" s="157" t="s">
        <v>6</v>
      </c>
      <c r="C27" s="158" t="s">
        <v>16</v>
      </c>
      <c r="D27" s="157" t="s">
        <v>27</v>
      </c>
      <c r="E27" s="159">
        <v>1.32</v>
      </c>
      <c r="F27" s="160">
        <v>10</v>
      </c>
      <c r="G27" s="161">
        <v>2.65</v>
      </c>
      <c r="H27" s="161">
        <v>2.65</v>
      </c>
      <c r="I27" s="162">
        <f>'[2]Home Energy Plan'!I4</f>
        <v>0</v>
      </c>
      <c r="J27" s="162">
        <f>'[2]Home Energy Plan'!J4</f>
        <v>0</v>
      </c>
      <c r="K27" s="161">
        <v>0</v>
      </c>
      <c r="L27" s="160">
        <v>0</v>
      </c>
      <c r="M27" s="163">
        <v>0.8</v>
      </c>
      <c r="N27" s="160">
        <v>0</v>
      </c>
    </row>
    <row r="28" spans="1:14">
      <c r="A28" s="136" t="s">
        <v>2</v>
      </c>
      <c r="B28" s="136" t="s">
        <v>6</v>
      </c>
      <c r="C28" s="164" t="s">
        <v>16</v>
      </c>
      <c r="D28" s="136" t="s">
        <v>27</v>
      </c>
      <c r="E28" s="165">
        <v>5.79</v>
      </c>
      <c r="F28" s="166">
        <v>10</v>
      </c>
      <c r="G28" s="167">
        <v>4</v>
      </c>
      <c r="H28" s="167">
        <v>4</v>
      </c>
      <c r="I28" s="168">
        <f>'[2]Home Energy Plan'!I5</f>
        <v>0</v>
      </c>
      <c r="J28" s="168">
        <f>'[2]Home Energy Plan'!J5</f>
        <v>0</v>
      </c>
      <c r="K28" s="169">
        <v>0</v>
      </c>
      <c r="L28" s="170">
        <v>0</v>
      </c>
      <c r="M28" s="171">
        <v>0.8</v>
      </c>
      <c r="N28" s="170">
        <v>0</v>
      </c>
    </row>
    <row r="29" spans="1:14">
      <c r="A29" s="136" t="s">
        <v>19</v>
      </c>
      <c r="B29" s="136" t="s">
        <v>6</v>
      </c>
      <c r="C29" s="164" t="s">
        <v>16</v>
      </c>
      <c r="D29" s="136" t="s">
        <v>27</v>
      </c>
      <c r="E29" s="172">
        <v>1.4</v>
      </c>
      <c r="F29" s="170">
        <v>10</v>
      </c>
      <c r="G29" s="169">
        <v>3.35</v>
      </c>
      <c r="H29" s="169">
        <v>3.35</v>
      </c>
      <c r="I29" s="168">
        <f>'[2]Home Energy Plan'!I6</f>
        <v>0</v>
      </c>
      <c r="J29" s="168">
        <f>'[2]Home Energy Plan'!J6</f>
        <v>0</v>
      </c>
      <c r="K29" s="169">
        <v>0</v>
      </c>
      <c r="L29" s="170">
        <v>0</v>
      </c>
      <c r="M29" s="171">
        <v>0.8</v>
      </c>
      <c r="N29" s="170">
        <v>0</v>
      </c>
    </row>
    <row r="30" spans="1:14">
      <c r="A30" s="136" t="s">
        <v>313</v>
      </c>
      <c r="B30" s="136" t="s">
        <v>6</v>
      </c>
      <c r="C30" s="136" t="s">
        <v>252</v>
      </c>
      <c r="D30" s="136" t="s">
        <v>48</v>
      </c>
      <c r="E30" s="136">
        <v>16.600000000000001</v>
      </c>
      <c r="F30" s="136">
        <v>18</v>
      </c>
      <c r="G30" s="136">
        <v>200</v>
      </c>
      <c r="H30" s="136">
        <v>238</v>
      </c>
      <c r="I30" s="168">
        <f>[2]Appliance!I3</f>
        <v>0</v>
      </c>
      <c r="J30" s="168">
        <f>[2]Appliance!J3</f>
        <v>0</v>
      </c>
      <c r="K30" s="169">
        <f t="shared" ref="K30:K93" si="0">J30*G30</f>
        <v>0</v>
      </c>
      <c r="L30" s="170">
        <f t="shared" ref="L30:L93" si="1">E30*J30</f>
        <v>0</v>
      </c>
      <c r="M30" s="171">
        <v>0.8</v>
      </c>
      <c r="N30" s="170">
        <f t="shared" ref="N30:N93" si="2">L30*M30</f>
        <v>0</v>
      </c>
    </row>
    <row r="31" spans="1:14">
      <c r="A31" s="136" t="s">
        <v>315</v>
      </c>
      <c r="B31" s="136" t="s">
        <v>6</v>
      </c>
      <c r="C31" s="136" t="s">
        <v>161</v>
      </c>
      <c r="D31" s="136" t="s">
        <v>48</v>
      </c>
      <c r="E31" s="136">
        <v>20.5</v>
      </c>
      <c r="F31" s="136">
        <v>18</v>
      </c>
      <c r="G31" s="136">
        <v>350</v>
      </c>
      <c r="H31" s="136">
        <v>182</v>
      </c>
      <c r="I31" s="168">
        <f>[2]Appliance!I4</f>
        <v>0</v>
      </c>
      <c r="J31" s="168">
        <f>[2]Appliance!J4</f>
        <v>0</v>
      </c>
      <c r="K31" s="169">
        <f t="shared" si="0"/>
        <v>0</v>
      </c>
      <c r="L31" s="170">
        <f t="shared" si="1"/>
        <v>0</v>
      </c>
      <c r="M31" s="171">
        <v>0.8</v>
      </c>
      <c r="N31" s="170">
        <f t="shared" si="2"/>
        <v>0</v>
      </c>
    </row>
    <row r="32" spans="1:14">
      <c r="A32" s="136" t="s">
        <v>316</v>
      </c>
      <c r="B32" s="136" t="s">
        <v>6</v>
      </c>
      <c r="C32" s="136" t="s">
        <v>162</v>
      </c>
      <c r="D32" s="136" t="s">
        <v>48</v>
      </c>
      <c r="E32" s="136">
        <v>20.5</v>
      </c>
      <c r="F32" s="136">
        <v>18</v>
      </c>
      <c r="G32" s="136">
        <v>400</v>
      </c>
      <c r="H32" s="136">
        <v>873</v>
      </c>
      <c r="I32" s="168">
        <f>[2]Appliance!I5</f>
        <v>0</v>
      </c>
      <c r="J32" s="168">
        <f>[2]Appliance!J5</f>
        <v>0</v>
      </c>
      <c r="K32" s="169">
        <f t="shared" si="0"/>
        <v>0</v>
      </c>
      <c r="L32" s="170">
        <f t="shared" si="1"/>
        <v>0</v>
      </c>
      <c r="M32" s="171">
        <v>0.8</v>
      </c>
      <c r="N32" s="170">
        <f t="shared" si="2"/>
        <v>0</v>
      </c>
    </row>
    <row r="33" spans="1:14">
      <c r="A33" s="136" t="s">
        <v>319</v>
      </c>
      <c r="B33" s="136" t="s">
        <v>6</v>
      </c>
      <c r="C33" s="136" t="s">
        <v>253</v>
      </c>
      <c r="D33" s="136" t="s">
        <v>48</v>
      </c>
      <c r="E33" s="136">
        <v>21.8</v>
      </c>
      <c r="F33" s="136">
        <v>18</v>
      </c>
      <c r="G33" s="136">
        <v>450</v>
      </c>
      <c r="H33" s="136">
        <v>1105</v>
      </c>
      <c r="I33" s="168">
        <f>[2]Appliance!I6</f>
        <v>0</v>
      </c>
      <c r="J33" s="168">
        <f>[2]Appliance!J6</f>
        <v>0</v>
      </c>
      <c r="K33" s="169">
        <f t="shared" si="0"/>
        <v>0</v>
      </c>
      <c r="L33" s="170">
        <f t="shared" si="1"/>
        <v>0</v>
      </c>
      <c r="M33" s="171">
        <v>0.8</v>
      </c>
      <c r="N33" s="170">
        <f t="shared" si="2"/>
        <v>0</v>
      </c>
    </row>
    <row r="34" spans="1:14">
      <c r="A34" s="136" t="s">
        <v>86</v>
      </c>
      <c r="B34" s="136" t="s">
        <v>6</v>
      </c>
      <c r="C34" s="136" t="s">
        <v>163</v>
      </c>
      <c r="D34" s="136" t="s">
        <v>48</v>
      </c>
      <c r="E34" s="136">
        <v>2.86</v>
      </c>
      <c r="F34" s="136">
        <v>13</v>
      </c>
      <c r="G34" s="136">
        <v>100</v>
      </c>
      <c r="H34" s="136">
        <v>161</v>
      </c>
      <c r="I34" s="168">
        <f>[2]Appliance!I7</f>
        <v>0</v>
      </c>
      <c r="J34" s="168">
        <f>[2]Appliance!J7</f>
        <v>0</v>
      </c>
      <c r="K34" s="169">
        <f t="shared" si="0"/>
        <v>0</v>
      </c>
      <c r="L34" s="170">
        <f t="shared" si="1"/>
        <v>0</v>
      </c>
      <c r="M34" s="171">
        <v>0.8</v>
      </c>
      <c r="N34" s="170">
        <f t="shared" si="2"/>
        <v>0</v>
      </c>
    </row>
    <row r="35" spans="1:14">
      <c r="A35" s="136" t="s">
        <v>60</v>
      </c>
      <c r="B35" s="136" t="s">
        <v>6</v>
      </c>
      <c r="C35" s="136" t="s">
        <v>164</v>
      </c>
      <c r="D35" s="136" t="s">
        <v>48</v>
      </c>
      <c r="E35" s="136">
        <v>8.68</v>
      </c>
      <c r="F35" s="136">
        <v>13</v>
      </c>
      <c r="G35" s="136">
        <v>350</v>
      </c>
      <c r="H35" s="136">
        <v>1082</v>
      </c>
      <c r="I35" s="168">
        <f>[2]Appliance!I8</f>
        <v>0</v>
      </c>
      <c r="J35" s="168">
        <f>[2]Appliance!J8</f>
        <v>0</v>
      </c>
      <c r="K35" s="169">
        <f t="shared" si="0"/>
        <v>0</v>
      </c>
      <c r="L35" s="170">
        <f t="shared" si="1"/>
        <v>0</v>
      </c>
      <c r="M35" s="171">
        <v>0.8</v>
      </c>
      <c r="N35" s="170">
        <f t="shared" si="2"/>
        <v>0</v>
      </c>
    </row>
    <row r="36" spans="1:14">
      <c r="A36" s="136" t="s">
        <v>61</v>
      </c>
      <c r="B36" s="136" t="s">
        <v>6</v>
      </c>
      <c r="C36" s="136" t="s">
        <v>165</v>
      </c>
      <c r="D36" s="136" t="s">
        <v>48</v>
      </c>
      <c r="E36" s="136">
        <v>8.68</v>
      </c>
      <c r="F36" s="136">
        <v>15</v>
      </c>
      <c r="G36" s="136">
        <v>350</v>
      </c>
      <c r="H36" s="136">
        <v>1413</v>
      </c>
      <c r="I36" s="168">
        <f>[2]Appliance!I9</f>
        <v>0</v>
      </c>
      <c r="J36" s="168">
        <f>[2]Appliance!J9</f>
        <v>0</v>
      </c>
      <c r="K36" s="169">
        <f t="shared" si="0"/>
        <v>0</v>
      </c>
      <c r="L36" s="170">
        <f t="shared" si="1"/>
        <v>0</v>
      </c>
      <c r="M36" s="171">
        <v>0.8</v>
      </c>
      <c r="N36" s="170">
        <f t="shared" si="2"/>
        <v>0</v>
      </c>
    </row>
    <row r="37" spans="1:14">
      <c r="A37" s="136" t="s">
        <v>92</v>
      </c>
      <c r="B37" s="136" t="s">
        <v>6</v>
      </c>
      <c r="C37" s="136" t="s">
        <v>166</v>
      </c>
      <c r="D37" s="136" t="s">
        <v>48</v>
      </c>
      <c r="E37" s="136">
        <v>18.7</v>
      </c>
      <c r="F37" s="136">
        <v>20</v>
      </c>
      <c r="G37" s="136">
        <v>400</v>
      </c>
      <c r="H37" s="136">
        <v>452</v>
      </c>
      <c r="I37" s="168">
        <f>[2]Appliance!I10</f>
        <v>0</v>
      </c>
      <c r="J37" s="168">
        <f>[2]Appliance!J10</f>
        <v>0</v>
      </c>
      <c r="K37" s="169">
        <f t="shared" si="0"/>
        <v>0</v>
      </c>
      <c r="L37" s="170">
        <f t="shared" si="1"/>
        <v>0</v>
      </c>
      <c r="M37" s="171">
        <v>0.8</v>
      </c>
      <c r="N37" s="170">
        <f t="shared" si="2"/>
        <v>0</v>
      </c>
    </row>
    <row r="38" spans="1:14">
      <c r="A38" s="136" t="s">
        <v>91</v>
      </c>
      <c r="B38" s="136" t="s">
        <v>6</v>
      </c>
      <c r="C38" s="136" t="s">
        <v>167</v>
      </c>
      <c r="D38" s="136" t="s">
        <v>48</v>
      </c>
      <c r="E38" s="136">
        <v>25.2</v>
      </c>
      <c r="F38" s="136">
        <v>20</v>
      </c>
      <c r="G38" s="136">
        <v>600</v>
      </c>
      <c r="H38" s="136">
        <v>1123</v>
      </c>
      <c r="I38" s="168">
        <f>[2]Appliance!I11</f>
        <v>0</v>
      </c>
      <c r="J38" s="168">
        <f>[2]Appliance!J11</f>
        <v>0</v>
      </c>
      <c r="K38" s="169">
        <f t="shared" si="0"/>
        <v>0</v>
      </c>
      <c r="L38" s="170">
        <f t="shared" si="1"/>
        <v>0</v>
      </c>
      <c r="M38" s="171">
        <v>0.8</v>
      </c>
      <c r="N38" s="170">
        <f t="shared" si="2"/>
        <v>0</v>
      </c>
    </row>
    <row r="39" spans="1:14">
      <c r="A39" s="136" t="s">
        <v>121</v>
      </c>
      <c r="B39" s="136" t="s">
        <v>6</v>
      </c>
      <c r="C39" s="136" t="s">
        <v>168</v>
      </c>
      <c r="D39" s="136" t="s">
        <v>48</v>
      </c>
      <c r="E39" s="136">
        <v>17.5</v>
      </c>
      <c r="F39" s="136">
        <v>20</v>
      </c>
      <c r="G39" s="136">
        <v>750</v>
      </c>
      <c r="H39" s="136">
        <v>4500</v>
      </c>
      <c r="I39" s="168">
        <f>[2]Appliance!I12</f>
        <v>0</v>
      </c>
      <c r="J39" s="168">
        <f>[2]Appliance!J12</f>
        <v>0</v>
      </c>
      <c r="K39" s="169">
        <f t="shared" si="0"/>
        <v>0</v>
      </c>
      <c r="L39" s="170">
        <f t="shared" si="1"/>
        <v>0</v>
      </c>
      <c r="M39" s="171">
        <v>0.8</v>
      </c>
      <c r="N39" s="170">
        <f t="shared" si="2"/>
        <v>0</v>
      </c>
    </row>
    <row r="40" spans="1:14">
      <c r="A40" s="136" t="s">
        <v>120</v>
      </c>
      <c r="B40" s="136" t="s">
        <v>6</v>
      </c>
      <c r="C40" s="136" t="s">
        <v>169</v>
      </c>
      <c r="D40" s="136" t="s">
        <v>48</v>
      </c>
      <c r="E40" s="136">
        <v>68.900000000000006</v>
      </c>
      <c r="F40" s="136">
        <v>20</v>
      </c>
      <c r="G40" s="136">
        <v>750</v>
      </c>
      <c r="H40" s="136">
        <v>2250</v>
      </c>
      <c r="I40" s="168">
        <f>[2]Appliance!I13</f>
        <v>0</v>
      </c>
      <c r="J40" s="168">
        <f>[2]Appliance!J13</f>
        <v>0</v>
      </c>
      <c r="K40" s="169">
        <f t="shared" si="0"/>
        <v>0</v>
      </c>
      <c r="L40" s="170">
        <f t="shared" si="1"/>
        <v>0</v>
      </c>
      <c r="M40" s="171">
        <v>0.8</v>
      </c>
      <c r="N40" s="170">
        <f t="shared" si="2"/>
        <v>0</v>
      </c>
    </row>
    <row r="41" spans="1:14">
      <c r="A41" s="136" t="s">
        <v>68</v>
      </c>
      <c r="B41" s="136" t="s">
        <v>6</v>
      </c>
      <c r="C41" s="136" t="s">
        <v>170</v>
      </c>
      <c r="D41" s="136" t="s">
        <v>48</v>
      </c>
      <c r="E41" s="136">
        <v>8.56</v>
      </c>
      <c r="F41" s="136">
        <v>20</v>
      </c>
      <c r="G41" s="136">
        <v>300</v>
      </c>
      <c r="H41" s="136">
        <v>263</v>
      </c>
      <c r="I41" s="168">
        <f>[2]Appliance!I14</f>
        <v>0</v>
      </c>
      <c r="J41" s="168">
        <f>[2]Appliance!J14</f>
        <v>0</v>
      </c>
      <c r="K41" s="169">
        <f t="shared" si="0"/>
        <v>0</v>
      </c>
      <c r="L41" s="170">
        <f t="shared" si="1"/>
        <v>0</v>
      </c>
      <c r="M41" s="171">
        <v>0.8</v>
      </c>
      <c r="N41" s="170">
        <f t="shared" si="2"/>
        <v>0</v>
      </c>
    </row>
    <row r="42" spans="1:14">
      <c r="A42" s="136" t="s">
        <v>69</v>
      </c>
      <c r="B42" s="136" t="s">
        <v>6</v>
      </c>
      <c r="C42" s="136" t="s">
        <v>171</v>
      </c>
      <c r="D42" s="136" t="s">
        <v>48</v>
      </c>
      <c r="E42" s="136">
        <v>9.3699999999999992</v>
      </c>
      <c r="F42" s="136">
        <v>20</v>
      </c>
      <c r="G42" s="136">
        <v>350</v>
      </c>
      <c r="H42" s="136">
        <v>517</v>
      </c>
      <c r="I42" s="168">
        <f>[2]Appliance!I15</f>
        <v>0</v>
      </c>
      <c r="J42" s="168">
        <f>[2]Appliance!J15</f>
        <v>0</v>
      </c>
      <c r="K42" s="169">
        <f t="shared" si="0"/>
        <v>0</v>
      </c>
      <c r="L42" s="170">
        <f t="shared" si="1"/>
        <v>0</v>
      </c>
      <c r="M42" s="171">
        <v>0.8</v>
      </c>
      <c r="N42" s="170">
        <f t="shared" si="2"/>
        <v>0</v>
      </c>
    </row>
    <row r="43" spans="1:14">
      <c r="A43" s="136" t="s">
        <v>122</v>
      </c>
      <c r="B43" s="136" t="s">
        <v>6</v>
      </c>
      <c r="C43" s="136" t="s">
        <v>172</v>
      </c>
      <c r="D43" s="136" t="s">
        <v>48</v>
      </c>
      <c r="E43" s="136">
        <v>10.8</v>
      </c>
      <c r="F43" s="136">
        <v>20</v>
      </c>
      <c r="G43" s="136">
        <v>200</v>
      </c>
      <c r="H43" s="136">
        <v>500</v>
      </c>
      <c r="I43" s="168">
        <f>[2]Appliance!I16</f>
        <v>0</v>
      </c>
      <c r="J43" s="168">
        <f>[2]Appliance!J16</f>
        <v>0</v>
      </c>
      <c r="K43" s="169">
        <f t="shared" si="0"/>
        <v>0</v>
      </c>
      <c r="L43" s="170">
        <f t="shared" si="1"/>
        <v>0</v>
      </c>
      <c r="M43" s="171">
        <v>0.8</v>
      </c>
      <c r="N43" s="170">
        <f t="shared" si="2"/>
        <v>0</v>
      </c>
    </row>
    <row r="44" spans="1:14">
      <c r="A44" s="136" t="s">
        <v>246</v>
      </c>
      <c r="B44" s="136" t="s">
        <v>6</v>
      </c>
      <c r="C44" s="136" t="s">
        <v>263</v>
      </c>
      <c r="D44" s="136" t="s">
        <v>48</v>
      </c>
      <c r="E44" s="136">
        <v>8.6</v>
      </c>
      <c r="F44" s="136">
        <v>15</v>
      </c>
      <c r="G44" s="136">
        <v>100</v>
      </c>
      <c r="H44" s="136">
        <v>220</v>
      </c>
      <c r="I44" s="168">
        <f>[2]Appliance!I17</f>
        <v>0</v>
      </c>
      <c r="J44" s="168">
        <f>[2]Appliance!J17</f>
        <v>0</v>
      </c>
      <c r="K44" s="169">
        <f t="shared" si="0"/>
        <v>0</v>
      </c>
      <c r="L44" s="170">
        <f t="shared" si="1"/>
        <v>0</v>
      </c>
      <c r="M44" s="171">
        <v>0.8</v>
      </c>
      <c r="N44" s="170">
        <f t="shared" si="2"/>
        <v>0</v>
      </c>
    </row>
    <row r="45" spans="1:14">
      <c r="A45" s="136" t="s">
        <v>323</v>
      </c>
      <c r="B45" s="136" t="s">
        <v>6</v>
      </c>
      <c r="C45" s="136" t="s">
        <v>254</v>
      </c>
      <c r="D45" s="136" t="s">
        <v>48</v>
      </c>
      <c r="E45" s="136">
        <v>5.6</v>
      </c>
      <c r="F45" s="136">
        <v>18</v>
      </c>
      <c r="G45" s="136">
        <v>200</v>
      </c>
      <c r="H45" s="136">
        <v>238</v>
      </c>
      <c r="I45" s="168">
        <f>[2]Appliance!I18</f>
        <v>0</v>
      </c>
      <c r="J45" s="168">
        <f>[2]Appliance!J18</f>
        <v>0</v>
      </c>
      <c r="K45" s="169">
        <f t="shared" si="0"/>
        <v>0</v>
      </c>
      <c r="L45" s="170">
        <f t="shared" si="1"/>
        <v>0</v>
      </c>
      <c r="M45" s="171">
        <v>0.8</v>
      </c>
      <c r="N45" s="170">
        <f t="shared" si="2"/>
        <v>0</v>
      </c>
    </row>
    <row r="46" spans="1:14">
      <c r="A46" s="136" t="s">
        <v>324</v>
      </c>
      <c r="B46" s="136" t="s">
        <v>6</v>
      </c>
      <c r="C46" s="136" t="s">
        <v>173</v>
      </c>
      <c r="D46" s="136" t="s">
        <v>48</v>
      </c>
      <c r="E46" s="136">
        <v>6.5</v>
      </c>
      <c r="F46" s="136">
        <v>18</v>
      </c>
      <c r="G46" s="136">
        <v>350</v>
      </c>
      <c r="H46" s="136">
        <v>182</v>
      </c>
      <c r="I46" s="168">
        <f>[2]Appliance!I19</f>
        <v>0</v>
      </c>
      <c r="J46" s="168">
        <f>[2]Appliance!J19</f>
        <v>0</v>
      </c>
      <c r="K46" s="169">
        <f t="shared" si="0"/>
        <v>0</v>
      </c>
      <c r="L46" s="170">
        <f t="shared" si="1"/>
        <v>0</v>
      </c>
      <c r="M46" s="171">
        <v>0.8</v>
      </c>
      <c r="N46" s="170">
        <f t="shared" si="2"/>
        <v>0</v>
      </c>
    </row>
    <row r="47" spans="1:14">
      <c r="A47" s="136" t="s">
        <v>325</v>
      </c>
      <c r="B47" s="136" t="s">
        <v>6</v>
      </c>
      <c r="C47" s="136" t="s">
        <v>174</v>
      </c>
      <c r="D47" s="136" t="s">
        <v>48</v>
      </c>
      <c r="E47" s="136">
        <v>6.5</v>
      </c>
      <c r="F47" s="136">
        <v>18</v>
      </c>
      <c r="G47" s="136">
        <v>400</v>
      </c>
      <c r="H47" s="136">
        <v>873</v>
      </c>
      <c r="I47" s="168">
        <f>[2]Appliance!I20</f>
        <v>0</v>
      </c>
      <c r="J47" s="168">
        <f>[2]Appliance!J20</f>
        <v>0</v>
      </c>
      <c r="K47" s="169">
        <f t="shared" si="0"/>
        <v>0</v>
      </c>
      <c r="L47" s="170">
        <f t="shared" si="1"/>
        <v>0</v>
      </c>
      <c r="M47" s="171">
        <v>0.8</v>
      </c>
      <c r="N47" s="170">
        <f t="shared" si="2"/>
        <v>0</v>
      </c>
    </row>
    <row r="48" spans="1:14">
      <c r="A48" s="136" t="s">
        <v>320</v>
      </c>
      <c r="B48" s="136" t="s">
        <v>6</v>
      </c>
      <c r="C48" s="136" t="s">
        <v>255</v>
      </c>
      <c r="D48" s="136" t="s">
        <v>48</v>
      </c>
      <c r="E48" s="136">
        <v>21.8</v>
      </c>
      <c r="F48" s="136">
        <v>18</v>
      </c>
      <c r="G48" s="136">
        <v>450</v>
      </c>
      <c r="H48" s="136">
        <v>1328</v>
      </c>
      <c r="I48" s="168">
        <f>[2]Appliance!I21</f>
        <v>0</v>
      </c>
      <c r="J48" s="168">
        <f>[2]Appliance!J21</f>
        <v>0</v>
      </c>
      <c r="K48" s="169">
        <f t="shared" si="0"/>
        <v>0</v>
      </c>
      <c r="L48" s="170">
        <f t="shared" si="1"/>
        <v>0</v>
      </c>
      <c r="M48" s="171">
        <v>0.8</v>
      </c>
      <c r="N48" s="170">
        <f t="shared" si="2"/>
        <v>0</v>
      </c>
    </row>
    <row r="49" spans="1:14">
      <c r="A49" s="136" t="s">
        <v>74</v>
      </c>
      <c r="B49" s="136" t="s">
        <v>6</v>
      </c>
      <c r="C49" s="136" t="s">
        <v>175</v>
      </c>
      <c r="D49" s="136" t="s">
        <v>48</v>
      </c>
      <c r="E49" s="136">
        <v>2.86</v>
      </c>
      <c r="F49" s="136">
        <v>13</v>
      </c>
      <c r="G49" s="136">
        <v>100</v>
      </c>
      <c r="H49" s="136">
        <v>161</v>
      </c>
      <c r="I49" s="168">
        <f>[2]Appliance!I22</f>
        <v>0</v>
      </c>
      <c r="J49" s="168">
        <f>[2]Appliance!J22</f>
        <v>0</v>
      </c>
      <c r="K49" s="169">
        <f t="shared" si="0"/>
        <v>0</v>
      </c>
      <c r="L49" s="170">
        <f t="shared" si="1"/>
        <v>0</v>
      </c>
      <c r="M49" s="171">
        <v>0.8</v>
      </c>
      <c r="N49" s="170">
        <f t="shared" si="2"/>
        <v>0</v>
      </c>
    </row>
    <row r="50" spans="1:14">
      <c r="A50" s="136" t="s">
        <v>75</v>
      </c>
      <c r="B50" s="136" t="s">
        <v>6</v>
      </c>
      <c r="C50" s="136" t="s">
        <v>176</v>
      </c>
      <c r="D50" s="136" t="s">
        <v>48</v>
      </c>
      <c r="E50" s="136">
        <v>5.4</v>
      </c>
      <c r="F50" s="136">
        <v>13</v>
      </c>
      <c r="G50" s="136">
        <v>350</v>
      </c>
      <c r="H50" s="136">
        <v>1082</v>
      </c>
      <c r="I50" s="168">
        <f>[2]Appliance!I23</f>
        <v>0</v>
      </c>
      <c r="J50" s="168">
        <f>[2]Appliance!J23</f>
        <v>0</v>
      </c>
      <c r="K50" s="169">
        <f t="shared" si="0"/>
        <v>0</v>
      </c>
      <c r="L50" s="170">
        <f t="shared" si="1"/>
        <v>0</v>
      </c>
      <c r="M50" s="171">
        <v>0.8</v>
      </c>
      <c r="N50" s="170">
        <f t="shared" si="2"/>
        <v>0</v>
      </c>
    </row>
    <row r="51" spans="1:14">
      <c r="A51" s="136" t="s">
        <v>76</v>
      </c>
      <c r="B51" s="136" t="s">
        <v>6</v>
      </c>
      <c r="C51" s="136" t="s">
        <v>177</v>
      </c>
      <c r="D51" s="136" t="s">
        <v>48</v>
      </c>
      <c r="E51" s="136">
        <v>5.4</v>
      </c>
      <c r="F51" s="136">
        <v>15</v>
      </c>
      <c r="G51" s="136">
        <v>350</v>
      </c>
      <c r="H51" s="136">
        <v>1413</v>
      </c>
      <c r="I51" s="168">
        <f>[2]Appliance!I24</f>
        <v>0</v>
      </c>
      <c r="J51" s="168">
        <f>[2]Appliance!J24</f>
        <v>0</v>
      </c>
      <c r="K51" s="169">
        <f t="shared" si="0"/>
        <v>0</v>
      </c>
      <c r="L51" s="170">
        <f t="shared" si="1"/>
        <v>0</v>
      </c>
      <c r="M51" s="171">
        <v>0.8</v>
      </c>
      <c r="N51" s="170">
        <f t="shared" si="2"/>
        <v>0</v>
      </c>
    </row>
    <row r="52" spans="1:14">
      <c r="A52" s="136" t="s">
        <v>94</v>
      </c>
      <c r="B52" s="136" t="s">
        <v>6</v>
      </c>
      <c r="C52" s="136" t="s">
        <v>178</v>
      </c>
      <c r="D52" s="136" t="s">
        <v>48</v>
      </c>
      <c r="E52" s="136">
        <v>12.0825</v>
      </c>
      <c r="F52" s="136">
        <v>20</v>
      </c>
      <c r="G52" s="136">
        <v>400</v>
      </c>
      <c r="H52" s="136">
        <v>452</v>
      </c>
      <c r="I52" s="168">
        <f>[2]Appliance!I25</f>
        <v>0</v>
      </c>
      <c r="J52" s="168">
        <f>[2]Appliance!J25</f>
        <v>0</v>
      </c>
      <c r="K52" s="169">
        <f t="shared" si="0"/>
        <v>0</v>
      </c>
      <c r="L52" s="170">
        <f t="shared" si="1"/>
        <v>0</v>
      </c>
      <c r="M52" s="171">
        <v>0.8</v>
      </c>
      <c r="N52" s="170">
        <f t="shared" si="2"/>
        <v>0</v>
      </c>
    </row>
    <row r="53" spans="1:14">
      <c r="A53" s="136" t="s">
        <v>93</v>
      </c>
      <c r="B53" s="136" t="s">
        <v>6</v>
      </c>
      <c r="C53" s="136" t="s">
        <v>179</v>
      </c>
      <c r="D53" s="136" t="s">
        <v>48</v>
      </c>
      <c r="E53" s="136">
        <v>16.11</v>
      </c>
      <c r="F53" s="136">
        <v>20</v>
      </c>
      <c r="G53" s="136">
        <v>600</v>
      </c>
      <c r="H53" s="136">
        <v>1123</v>
      </c>
      <c r="I53" s="168">
        <f>[2]Appliance!I26</f>
        <v>0</v>
      </c>
      <c r="J53" s="168">
        <f>[2]Appliance!J26</f>
        <v>0</v>
      </c>
      <c r="K53" s="169">
        <f t="shared" si="0"/>
        <v>0</v>
      </c>
      <c r="L53" s="170">
        <f t="shared" si="1"/>
        <v>0</v>
      </c>
      <c r="M53" s="171">
        <v>0.8</v>
      </c>
      <c r="N53" s="170">
        <f t="shared" si="2"/>
        <v>0</v>
      </c>
    </row>
    <row r="54" spans="1:14">
      <c r="A54" s="136" t="s">
        <v>124</v>
      </c>
      <c r="B54" s="136" t="s">
        <v>6</v>
      </c>
      <c r="C54" s="136" t="s">
        <v>180</v>
      </c>
      <c r="D54" s="136" t="s">
        <v>48</v>
      </c>
      <c r="E54" s="136">
        <v>17.5</v>
      </c>
      <c r="F54" s="136">
        <v>20</v>
      </c>
      <c r="G54" s="136">
        <v>750</v>
      </c>
      <c r="H54" s="136">
        <v>4500</v>
      </c>
      <c r="I54" s="168">
        <f>[2]Appliance!I27</f>
        <v>0</v>
      </c>
      <c r="J54" s="168">
        <f>[2]Appliance!J27</f>
        <v>0</v>
      </c>
      <c r="K54" s="169">
        <f t="shared" si="0"/>
        <v>0</v>
      </c>
      <c r="L54" s="170">
        <f t="shared" si="1"/>
        <v>0</v>
      </c>
      <c r="M54" s="171">
        <v>0.8</v>
      </c>
      <c r="N54" s="170">
        <f t="shared" si="2"/>
        <v>0</v>
      </c>
    </row>
    <row r="55" spans="1:14">
      <c r="A55" s="136" t="s">
        <v>125</v>
      </c>
      <c r="B55" s="136" t="s">
        <v>6</v>
      </c>
      <c r="C55" s="136" t="s">
        <v>181</v>
      </c>
      <c r="D55" s="136" t="s">
        <v>48</v>
      </c>
      <c r="E55" s="136">
        <v>68.900000000000006</v>
      </c>
      <c r="F55" s="136">
        <v>20</v>
      </c>
      <c r="G55" s="136">
        <v>750</v>
      </c>
      <c r="H55" s="136">
        <v>2250</v>
      </c>
      <c r="I55" s="168">
        <f>[2]Appliance!I28</f>
        <v>0</v>
      </c>
      <c r="J55" s="168">
        <f>[2]Appliance!J28</f>
        <v>0</v>
      </c>
      <c r="K55" s="169">
        <f t="shared" si="0"/>
        <v>0</v>
      </c>
      <c r="L55" s="170">
        <f t="shared" si="1"/>
        <v>0</v>
      </c>
      <c r="M55" s="171">
        <v>0.8</v>
      </c>
      <c r="N55" s="170">
        <f t="shared" si="2"/>
        <v>0</v>
      </c>
    </row>
    <row r="56" spans="1:14">
      <c r="A56" s="136" t="s">
        <v>77</v>
      </c>
      <c r="B56" s="136" t="s">
        <v>6</v>
      </c>
      <c r="C56" s="136" t="s">
        <v>182</v>
      </c>
      <c r="D56" s="136" t="s">
        <v>48</v>
      </c>
      <c r="E56" s="136">
        <v>5.4</v>
      </c>
      <c r="F56" s="136">
        <v>20</v>
      </c>
      <c r="G56" s="136">
        <v>300</v>
      </c>
      <c r="H56" s="136">
        <v>263</v>
      </c>
      <c r="I56" s="168">
        <f>[2]Appliance!I29</f>
        <v>0</v>
      </c>
      <c r="J56" s="168">
        <f>[2]Appliance!J29</f>
        <v>0</v>
      </c>
      <c r="K56" s="169">
        <f t="shared" si="0"/>
        <v>0</v>
      </c>
      <c r="L56" s="170">
        <f t="shared" si="1"/>
        <v>0</v>
      </c>
      <c r="M56" s="171">
        <v>0.8</v>
      </c>
      <c r="N56" s="170">
        <f t="shared" si="2"/>
        <v>0</v>
      </c>
    </row>
    <row r="57" spans="1:14">
      <c r="A57" s="136" t="s">
        <v>78</v>
      </c>
      <c r="B57" s="136" t="s">
        <v>6</v>
      </c>
      <c r="C57" s="136" t="s">
        <v>183</v>
      </c>
      <c r="D57" s="136" t="s">
        <v>48</v>
      </c>
      <c r="E57" s="136">
        <v>6</v>
      </c>
      <c r="F57" s="136">
        <v>20</v>
      </c>
      <c r="G57" s="136">
        <v>350</v>
      </c>
      <c r="H57" s="136">
        <v>517</v>
      </c>
      <c r="I57" s="168">
        <f>[2]Appliance!I30</f>
        <v>0</v>
      </c>
      <c r="J57" s="168">
        <f>[2]Appliance!J30</f>
        <v>0</v>
      </c>
      <c r="K57" s="169">
        <f t="shared" si="0"/>
        <v>0</v>
      </c>
      <c r="L57" s="170">
        <f t="shared" si="1"/>
        <v>0</v>
      </c>
      <c r="M57" s="171">
        <v>0.8</v>
      </c>
      <c r="N57" s="170">
        <f t="shared" si="2"/>
        <v>0</v>
      </c>
    </row>
    <row r="58" spans="1:14">
      <c r="A58" s="136" t="s">
        <v>123</v>
      </c>
      <c r="B58" s="136" t="s">
        <v>6</v>
      </c>
      <c r="C58" s="136" t="s">
        <v>184</v>
      </c>
      <c r="D58" s="136" t="s">
        <v>48</v>
      </c>
      <c r="E58" s="136">
        <v>4.0999999999999996</v>
      </c>
      <c r="F58" s="136">
        <v>20</v>
      </c>
      <c r="G58" s="136">
        <v>200</v>
      </c>
      <c r="H58" s="136">
        <v>500</v>
      </c>
      <c r="I58" s="168">
        <f>[2]Appliance!I31</f>
        <v>0</v>
      </c>
      <c r="J58" s="168">
        <f>[2]Appliance!J31</f>
        <v>0</v>
      </c>
      <c r="K58" s="169">
        <f t="shared" si="0"/>
        <v>0</v>
      </c>
      <c r="L58" s="170">
        <f t="shared" si="1"/>
        <v>0</v>
      </c>
      <c r="M58" s="171">
        <v>0.8</v>
      </c>
      <c r="N58" s="170">
        <f t="shared" si="2"/>
        <v>0</v>
      </c>
    </row>
    <row r="59" spans="1:14">
      <c r="A59" s="136" t="s">
        <v>247</v>
      </c>
      <c r="B59" s="136" t="s">
        <v>6</v>
      </c>
      <c r="C59" s="136" t="s">
        <v>264</v>
      </c>
      <c r="D59" s="136" t="s">
        <v>48</v>
      </c>
      <c r="E59" s="136">
        <v>4</v>
      </c>
      <c r="F59" s="136">
        <v>15</v>
      </c>
      <c r="G59" s="136">
        <v>100</v>
      </c>
      <c r="H59" s="136">
        <v>220</v>
      </c>
      <c r="I59" s="168">
        <f>[2]Appliance!I32</f>
        <v>0</v>
      </c>
      <c r="J59" s="168">
        <f>[2]Appliance!J32</f>
        <v>0</v>
      </c>
      <c r="K59" s="169">
        <f t="shared" si="0"/>
        <v>0</v>
      </c>
      <c r="L59" s="170">
        <f t="shared" si="1"/>
        <v>0</v>
      </c>
      <c r="M59" s="171">
        <v>0.8</v>
      </c>
      <c r="N59" s="170">
        <f t="shared" si="2"/>
        <v>0</v>
      </c>
    </row>
    <row r="60" spans="1:14">
      <c r="A60" s="168" t="s">
        <v>305</v>
      </c>
      <c r="B60" s="168" t="s">
        <v>6</v>
      </c>
      <c r="C60" s="168" t="s">
        <v>391</v>
      </c>
      <c r="D60" s="168" t="s">
        <v>53</v>
      </c>
      <c r="E60" s="168">
        <v>5.2</v>
      </c>
      <c r="F60" s="168">
        <v>30</v>
      </c>
      <c r="G60" s="168">
        <v>100</v>
      </c>
      <c r="H60" s="168">
        <v>857.5</v>
      </c>
      <c r="I60" s="168">
        <f>[2]Builder!I3</f>
        <v>0</v>
      </c>
      <c r="J60" s="168">
        <f>[2]Builder!J3</f>
        <v>0</v>
      </c>
      <c r="K60" s="169">
        <f t="shared" si="0"/>
        <v>0</v>
      </c>
      <c r="L60" s="170">
        <f t="shared" si="1"/>
        <v>0</v>
      </c>
      <c r="M60" s="171">
        <v>0.8</v>
      </c>
      <c r="N60" s="170">
        <f t="shared" si="2"/>
        <v>0</v>
      </c>
    </row>
    <row r="61" spans="1:14">
      <c r="A61" s="168" t="s">
        <v>306</v>
      </c>
      <c r="B61" s="168" t="s">
        <v>6</v>
      </c>
      <c r="C61" s="168" t="s">
        <v>392</v>
      </c>
      <c r="D61" s="168" t="s">
        <v>53</v>
      </c>
      <c r="E61" s="168">
        <v>10.4</v>
      </c>
      <c r="F61" s="168">
        <v>30</v>
      </c>
      <c r="G61" s="168">
        <v>200</v>
      </c>
      <c r="H61" s="168">
        <v>1715</v>
      </c>
      <c r="I61" s="168">
        <f>[2]Builder!I4</f>
        <v>0</v>
      </c>
      <c r="J61" s="168">
        <f>[2]Builder!J4</f>
        <v>0</v>
      </c>
      <c r="K61" s="169">
        <f t="shared" si="0"/>
        <v>0</v>
      </c>
      <c r="L61" s="170">
        <f t="shared" si="1"/>
        <v>0</v>
      </c>
      <c r="M61" s="171">
        <v>0.8</v>
      </c>
      <c r="N61" s="170">
        <f t="shared" si="2"/>
        <v>0</v>
      </c>
    </row>
    <row r="62" spans="1:14">
      <c r="A62" s="168" t="s">
        <v>307</v>
      </c>
      <c r="B62" s="168" t="s">
        <v>6</v>
      </c>
      <c r="C62" s="168" t="s">
        <v>393</v>
      </c>
      <c r="D62" s="168" t="s">
        <v>53</v>
      </c>
      <c r="E62" s="168">
        <v>15.6</v>
      </c>
      <c r="F62" s="168">
        <v>30</v>
      </c>
      <c r="G62" s="168">
        <v>300</v>
      </c>
      <c r="H62" s="168">
        <v>2572.5</v>
      </c>
      <c r="I62" s="168">
        <f>[2]Builder!I5</f>
        <v>0</v>
      </c>
      <c r="J62" s="168">
        <f>[2]Builder!J5</f>
        <v>0</v>
      </c>
      <c r="K62" s="169">
        <f t="shared" si="0"/>
        <v>0</v>
      </c>
      <c r="L62" s="170">
        <f t="shared" si="1"/>
        <v>0</v>
      </c>
      <c r="M62" s="171">
        <v>0.8</v>
      </c>
      <c r="N62" s="170">
        <f t="shared" si="2"/>
        <v>0</v>
      </c>
    </row>
    <row r="63" spans="1:14">
      <c r="A63" s="168" t="s">
        <v>300</v>
      </c>
      <c r="B63" s="168" t="s">
        <v>6</v>
      </c>
      <c r="C63" s="168" t="s">
        <v>394</v>
      </c>
      <c r="D63" s="168" t="s">
        <v>53</v>
      </c>
      <c r="E63" s="168">
        <v>2.78</v>
      </c>
      <c r="F63" s="168">
        <v>30</v>
      </c>
      <c r="G63" s="168">
        <v>50</v>
      </c>
      <c r="H63" s="168">
        <v>429</v>
      </c>
      <c r="I63" s="168">
        <f>[2]Builder!I6</f>
        <v>0</v>
      </c>
      <c r="J63" s="168">
        <f>[2]Builder!J6</f>
        <v>0</v>
      </c>
      <c r="K63" s="169">
        <f t="shared" si="0"/>
        <v>0</v>
      </c>
      <c r="L63" s="170">
        <f t="shared" si="1"/>
        <v>0</v>
      </c>
      <c r="M63" s="171">
        <v>0.8</v>
      </c>
      <c r="N63" s="170">
        <f t="shared" si="2"/>
        <v>0</v>
      </c>
    </row>
    <row r="64" spans="1:14">
      <c r="A64" s="168" t="s">
        <v>304</v>
      </c>
      <c r="B64" s="168" t="s">
        <v>6</v>
      </c>
      <c r="C64" s="168" t="s">
        <v>248</v>
      </c>
      <c r="D64" s="168" t="s">
        <v>53</v>
      </c>
      <c r="E64" s="168">
        <v>9.48</v>
      </c>
      <c r="F64" s="168">
        <v>18</v>
      </c>
      <c r="G64" s="168">
        <v>200</v>
      </c>
      <c r="H64" s="168">
        <v>238</v>
      </c>
      <c r="I64" s="168">
        <f>[2]Builder!I7</f>
        <v>0</v>
      </c>
      <c r="J64" s="168">
        <f>[2]Builder!J7</f>
        <v>0</v>
      </c>
      <c r="K64" s="169">
        <f t="shared" si="0"/>
        <v>0</v>
      </c>
      <c r="L64" s="170">
        <f t="shared" si="1"/>
        <v>0</v>
      </c>
      <c r="M64" s="171">
        <v>0.8</v>
      </c>
      <c r="N64" s="170">
        <f t="shared" si="2"/>
        <v>0</v>
      </c>
    </row>
    <row r="65" spans="1:14">
      <c r="A65" s="168" t="s">
        <v>303</v>
      </c>
      <c r="B65" s="168" t="s">
        <v>6</v>
      </c>
      <c r="C65" s="168" t="s">
        <v>185</v>
      </c>
      <c r="D65" s="168" t="s">
        <v>53</v>
      </c>
      <c r="E65" s="168">
        <v>11.2</v>
      </c>
      <c r="F65" s="168">
        <v>18</v>
      </c>
      <c r="G65" s="168">
        <v>350</v>
      </c>
      <c r="H65" s="168">
        <v>182</v>
      </c>
      <c r="I65" s="168">
        <f>[2]Builder!I8</f>
        <v>0</v>
      </c>
      <c r="J65" s="168">
        <f>[2]Builder!J8</f>
        <v>0</v>
      </c>
      <c r="K65" s="169">
        <f t="shared" si="0"/>
        <v>0</v>
      </c>
      <c r="L65" s="170">
        <f t="shared" si="1"/>
        <v>0</v>
      </c>
      <c r="M65" s="171">
        <v>0.8</v>
      </c>
      <c r="N65" s="170">
        <f t="shared" si="2"/>
        <v>0</v>
      </c>
    </row>
    <row r="66" spans="1:14">
      <c r="A66" s="168" t="s">
        <v>301</v>
      </c>
      <c r="B66" s="168" t="s">
        <v>6</v>
      </c>
      <c r="C66" s="168" t="s">
        <v>186</v>
      </c>
      <c r="D66" s="168" t="s">
        <v>53</v>
      </c>
      <c r="E66" s="168">
        <v>11.2</v>
      </c>
      <c r="F66" s="168">
        <v>18</v>
      </c>
      <c r="G66" s="168">
        <v>400</v>
      </c>
      <c r="H66" s="168">
        <v>873</v>
      </c>
      <c r="I66" s="168">
        <f>[2]Builder!I9</f>
        <v>0</v>
      </c>
      <c r="J66" s="168">
        <f>[2]Builder!J9</f>
        <v>0</v>
      </c>
      <c r="K66" s="169">
        <f t="shared" si="0"/>
        <v>0</v>
      </c>
      <c r="L66" s="170">
        <f t="shared" si="1"/>
        <v>0</v>
      </c>
      <c r="M66" s="171">
        <v>0.8</v>
      </c>
      <c r="N66" s="170">
        <f t="shared" si="2"/>
        <v>0</v>
      </c>
    </row>
    <row r="67" spans="1:14">
      <c r="A67" s="168" t="s">
        <v>302</v>
      </c>
      <c r="B67" s="168" t="s">
        <v>6</v>
      </c>
      <c r="C67" s="168" t="s">
        <v>249</v>
      </c>
      <c r="D67" s="168" t="s">
        <v>53</v>
      </c>
      <c r="E67" s="168">
        <v>12.4</v>
      </c>
      <c r="F67" s="168">
        <v>18</v>
      </c>
      <c r="G67" s="168">
        <v>450</v>
      </c>
      <c r="H67" s="168">
        <v>1328</v>
      </c>
      <c r="I67" s="168">
        <f>[2]Builder!I10</f>
        <v>0</v>
      </c>
      <c r="J67" s="168">
        <f>[2]Builder!J10</f>
        <v>0</v>
      </c>
      <c r="K67" s="169">
        <f t="shared" si="0"/>
        <v>0</v>
      </c>
      <c r="L67" s="170">
        <f t="shared" si="1"/>
        <v>0</v>
      </c>
      <c r="M67" s="171">
        <v>0.8</v>
      </c>
      <c r="N67" s="170">
        <f t="shared" si="2"/>
        <v>0</v>
      </c>
    </row>
    <row r="68" spans="1:14">
      <c r="A68" s="168" t="s">
        <v>52</v>
      </c>
      <c r="B68" s="168" t="s">
        <v>6</v>
      </c>
      <c r="C68" s="168" t="s">
        <v>187</v>
      </c>
      <c r="D68" s="168" t="s">
        <v>53</v>
      </c>
      <c r="E68" s="168">
        <v>2.86</v>
      </c>
      <c r="F68" s="168">
        <v>13</v>
      </c>
      <c r="G68" s="168">
        <v>100</v>
      </c>
      <c r="H68" s="168">
        <v>161</v>
      </c>
      <c r="I68" s="168">
        <f>[2]Builder!I11</f>
        <v>0</v>
      </c>
      <c r="J68" s="168">
        <f>[2]Builder!J11</f>
        <v>0</v>
      </c>
      <c r="K68" s="169">
        <f t="shared" si="0"/>
        <v>0</v>
      </c>
      <c r="L68" s="170">
        <f t="shared" si="1"/>
        <v>0</v>
      </c>
      <c r="M68" s="171">
        <v>0.8</v>
      </c>
      <c r="N68" s="170">
        <f t="shared" si="2"/>
        <v>0</v>
      </c>
    </row>
    <row r="69" spans="1:14">
      <c r="A69" s="168" t="s">
        <v>63</v>
      </c>
      <c r="B69" s="168" t="s">
        <v>6</v>
      </c>
      <c r="C69" s="168" t="s">
        <v>188</v>
      </c>
      <c r="D69" s="168" t="s">
        <v>53</v>
      </c>
      <c r="E69" s="168">
        <v>6.71</v>
      </c>
      <c r="F69" s="168">
        <v>20</v>
      </c>
      <c r="G69" s="168">
        <v>300</v>
      </c>
      <c r="H69" s="168">
        <v>263</v>
      </c>
      <c r="I69" s="168">
        <f>[2]Builder!I12</f>
        <v>0</v>
      </c>
      <c r="J69" s="168">
        <f>[2]Builder!J12</f>
        <v>0</v>
      </c>
      <c r="K69" s="169">
        <f t="shared" si="0"/>
        <v>0</v>
      </c>
      <c r="L69" s="170">
        <f t="shared" si="1"/>
        <v>0</v>
      </c>
      <c r="M69" s="171">
        <v>1</v>
      </c>
      <c r="N69" s="170">
        <f t="shared" si="2"/>
        <v>0</v>
      </c>
    </row>
    <row r="70" spans="1:14">
      <c r="A70" s="168" t="s">
        <v>62</v>
      </c>
      <c r="B70" s="168" t="s">
        <v>6</v>
      </c>
      <c r="C70" s="168" t="s">
        <v>189</v>
      </c>
      <c r="D70" s="168" t="s">
        <v>53</v>
      </c>
      <c r="E70" s="168">
        <v>8.56</v>
      </c>
      <c r="F70" s="168">
        <v>20</v>
      </c>
      <c r="G70" s="168">
        <v>350</v>
      </c>
      <c r="H70" s="168">
        <v>517</v>
      </c>
      <c r="I70" s="168">
        <f>[2]Builder!I13</f>
        <v>0</v>
      </c>
      <c r="J70" s="168">
        <f>[2]Builder!J13</f>
        <v>0</v>
      </c>
      <c r="K70" s="169">
        <f t="shared" si="0"/>
        <v>0</v>
      </c>
      <c r="L70" s="170">
        <f t="shared" si="1"/>
        <v>0</v>
      </c>
      <c r="M70" s="171">
        <v>1</v>
      </c>
      <c r="N70" s="170">
        <f t="shared" si="2"/>
        <v>0</v>
      </c>
    </row>
    <row r="71" spans="1:14">
      <c r="A71" s="168" t="s">
        <v>66</v>
      </c>
      <c r="B71" s="168" t="s">
        <v>6</v>
      </c>
      <c r="C71" s="168" t="s">
        <v>190</v>
      </c>
      <c r="D71" s="168" t="s">
        <v>53</v>
      </c>
      <c r="E71" s="168">
        <v>8.68</v>
      </c>
      <c r="F71" s="168">
        <v>13</v>
      </c>
      <c r="G71" s="168">
        <v>350</v>
      </c>
      <c r="H71" s="168">
        <v>1082</v>
      </c>
      <c r="I71" s="168">
        <f>[2]Builder!I14</f>
        <v>0</v>
      </c>
      <c r="J71" s="168">
        <f>[2]Builder!J14</f>
        <v>0</v>
      </c>
      <c r="K71" s="169">
        <f t="shared" si="0"/>
        <v>0</v>
      </c>
      <c r="L71" s="170">
        <f t="shared" si="1"/>
        <v>0</v>
      </c>
      <c r="M71" s="171">
        <v>0.8</v>
      </c>
      <c r="N71" s="170">
        <f t="shared" si="2"/>
        <v>0</v>
      </c>
    </row>
    <row r="72" spans="1:14">
      <c r="A72" s="168" t="s">
        <v>67</v>
      </c>
      <c r="B72" s="168" t="s">
        <v>6</v>
      </c>
      <c r="C72" s="168" t="s">
        <v>191</v>
      </c>
      <c r="D72" s="168" t="s">
        <v>53</v>
      </c>
      <c r="E72" s="168">
        <v>8.68</v>
      </c>
      <c r="F72" s="168">
        <v>15</v>
      </c>
      <c r="G72" s="168">
        <v>350</v>
      </c>
      <c r="H72" s="168">
        <v>1413</v>
      </c>
      <c r="I72" s="168">
        <f>[2]Builder!I15</f>
        <v>0</v>
      </c>
      <c r="J72" s="168">
        <f>[2]Builder!J15</f>
        <v>0</v>
      </c>
      <c r="K72" s="169">
        <f t="shared" si="0"/>
        <v>0</v>
      </c>
      <c r="L72" s="170">
        <f t="shared" si="1"/>
        <v>0</v>
      </c>
      <c r="M72" s="171">
        <v>0.8</v>
      </c>
      <c r="N72" s="170">
        <f t="shared" si="2"/>
        <v>0</v>
      </c>
    </row>
    <row r="73" spans="1:14">
      <c r="A73" s="168" t="s">
        <v>106</v>
      </c>
      <c r="B73" s="168" t="s">
        <v>6</v>
      </c>
      <c r="C73" s="168" t="s">
        <v>192</v>
      </c>
      <c r="D73" s="168" t="s">
        <v>53</v>
      </c>
      <c r="E73" s="168">
        <v>12.0825</v>
      </c>
      <c r="F73" s="168">
        <v>20</v>
      </c>
      <c r="G73" s="168">
        <v>400</v>
      </c>
      <c r="H73" s="168">
        <v>452</v>
      </c>
      <c r="I73" s="168">
        <f>[2]Builder!I16</f>
        <v>0</v>
      </c>
      <c r="J73" s="168">
        <f>[2]Builder!J16</f>
        <v>0</v>
      </c>
      <c r="K73" s="169">
        <f t="shared" si="0"/>
        <v>0</v>
      </c>
      <c r="L73" s="170">
        <f t="shared" si="1"/>
        <v>0</v>
      </c>
      <c r="M73" s="171">
        <v>0.8</v>
      </c>
      <c r="N73" s="170">
        <f t="shared" si="2"/>
        <v>0</v>
      </c>
    </row>
    <row r="74" spans="1:14">
      <c r="A74" s="168" t="s">
        <v>107</v>
      </c>
      <c r="B74" s="168" t="s">
        <v>6</v>
      </c>
      <c r="C74" s="168" t="s">
        <v>193</v>
      </c>
      <c r="D74" s="168" t="s">
        <v>53</v>
      </c>
      <c r="E74" s="168">
        <v>16.11</v>
      </c>
      <c r="F74" s="168">
        <v>20</v>
      </c>
      <c r="G74" s="168">
        <v>600</v>
      </c>
      <c r="H74" s="168">
        <v>1123</v>
      </c>
      <c r="I74" s="168">
        <f>[2]Builder!I17</f>
        <v>0</v>
      </c>
      <c r="J74" s="168">
        <f>[2]Builder!J17</f>
        <v>0</v>
      </c>
      <c r="K74" s="169">
        <f t="shared" si="0"/>
        <v>0</v>
      </c>
      <c r="L74" s="170">
        <f t="shared" si="1"/>
        <v>0</v>
      </c>
      <c r="M74" s="171">
        <v>0.8</v>
      </c>
      <c r="N74" s="170">
        <f t="shared" si="2"/>
        <v>0</v>
      </c>
    </row>
    <row r="75" spans="1:14">
      <c r="A75" s="168" t="s">
        <v>126</v>
      </c>
      <c r="B75" s="168" t="s">
        <v>6</v>
      </c>
      <c r="C75" s="168" t="s">
        <v>194</v>
      </c>
      <c r="D75" s="168" t="s">
        <v>53</v>
      </c>
      <c r="E75" s="168">
        <v>17.5</v>
      </c>
      <c r="F75" s="168">
        <v>20</v>
      </c>
      <c r="G75" s="168">
        <v>750</v>
      </c>
      <c r="H75" s="168">
        <v>4500</v>
      </c>
      <c r="I75" s="168">
        <f>[2]Builder!I18</f>
        <v>0</v>
      </c>
      <c r="J75" s="168">
        <f>[2]Builder!J18</f>
        <v>0</v>
      </c>
      <c r="K75" s="169">
        <f t="shared" si="0"/>
        <v>0</v>
      </c>
      <c r="L75" s="170">
        <f t="shared" si="1"/>
        <v>0</v>
      </c>
      <c r="M75" s="171">
        <v>0.8</v>
      </c>
      <c r="N75" s="170">
        <f t="shared" si="2"/>
        <v>0</v>
      </c>
    </row>
    <row r="76" spans="1:14">
      <c r="A76" s="168" t="s">
        <v>127</v>
      </c>
      <c r="B76" s="168" t="s">
        <v>6</v>
      </c>
      <c r="C76" s="168" t="s">
        <v>222</v>
      </c>
      <c r="D76" s="168" t="s">
        <v>53</v>
      </c>
      <c r="E76" s="168">
        <v>68.900000000000006</v>
      </c>
      <c r="F76" s="168">
        <v>20</v>
      </c>
      <c r="G76" s="168">
        <v>750</v>
      </c>
      <c r="H76" s="168">
        <v>2250</v>
      </c>
      <c r="I76" s="168">
        <f>[2]Builder!I19</f>
        <v>0</v>
      </c>
      <c r="J76" s="168">
        <f>[2]Builder!J19</f>
        <v>0</v>
      </c>
      <c r="K76" s="169">
        <f t="shared" si="0"/>
        <v>0</v>
      </c>
      <c r="L76" s="170">
        <f t="shared" si="1"/>
        <v>0</v>
      </c>
      <c r="M76" s="171">
        <v>0.8</v>
      </c>
      <c r="N76" s="170">
        <f t="shared" si="2"/>
        <v>0</v>
      </c>
    </row>
    <row r="77" spans="1:14">
      <c r="A77" s="168" t="s">
        <v>297</v>
      </c>
      <c r="B77" s="168" t="s">
        <v>6</v>
      </c>
      <c r="C77" s="168" t="s">
        <v>395</v>
      </c>
      <c r="D77" s="168" t="s">
        <v>53</v>
      </c>
      <c r="E77" s="168">
        <v>5.4</v>
      </c>
      <c r="F77" s="168">
        <v>30</v>
      </c>
      <c r="G77" s="168">
        <v>150</v>
      </c>
      <c r="H77" s="168">
        <v>1000</v>
      </c>
      <c r="I77" s="168">
        <f>[2]Builder!I20</f>
        <v>0</v>
      </c>
      <c r="J77" s="168">
        <f>[2]Builder!J20</f>
        <v>0</v>
      </c>
      <c r="K77" s="169">
        <f t="shared" si="0"/>
        <v>0</v>
      </c>
      <c r="L77" s="170">
        <f t="shared" si="1"/>
        <v>0</v>
      </c>
      <c r="M77" s="171">
        <v>0.8</v>
      </c>
      <c r="N77" s="170">
        <f t="shared" si="2"/>
        <v>0</v>
      </c>
    </row>
    <row r="78" spans="1:14">
      <c r="A78" s="168" t="s">
        <v>95</v>
      </c>
      <c r="B78" s="168" t="s">
        <v>6</v>
      </c>
      <c r="C78" s="168" t="s">
        <v>195</v>
      </c>
      <c r="D78" s="168" t="s">
        <v>53</v>
      </c>
      <c r="E78" s="168">
        <v>2.9000000000000001E-2</v>
      </c>
      <c r="F78" s="168">
        <v>30</v>
      </c>
      <c r="G78" s="168">
        <v>2.5</v>
      </c>
      <c r="H78" s="168">
        <v>4.42</v>
      </c>
      <c r="I78" s="168">
        <f>[2]Builder!I21</f>
        <v>0</v>
      </c>
      <c r="J78" s="168">
        <f>[2]Builder!J21</f>
        <v>0</v>
      </c>
      <c r="K78" s="169">
        <f t="shared" si="0"/>
        <v>0</v>
      </c>
      <c r="L78" s="170">
        <f t="shared" si="1"/>
        <v>0</v>
      </c>
      <c r="M78" s="171">
        <v>0.8</v>
      </c>
      <c r="N78" s="170">
        <f t="shared" si="2"/>
        <v>0</v>
      </c>
    </row>
    <row r="79" spans="1:14">
      <c r="A79" s="168" t="s">
        <v>244</v>
      </c>
      <c r="B79" s="168" t="s">
        <v>6</v>
      </c>
      <c r="C79" s="168" t="s">
        <v>261</v>
      </c>
      <c r="D79" s="168" t="s">
        <v>53</v>
      </c>
      <c r="E79" s="168">
        <v>4.3</v>
      </c>
      <c r="F79" s="168">
        <v>15</v>
      </c>
      <c r="G79" s="168">
        <v>100</v>
      </c>
      <c r="H79" s="168">
        <v>220</v>
      </c>
      <c r="I79" s="168">
        <f>[2]Builder!I22</f>
        <v>0</v>
      </c>
      <c r="J79" s="168">
        <f>[2]Builder!J22</f>
        <v>0</v>
      </c>
      <c r="K79" s="169">
        <f t="shared" si="0"/>
        <v>0</v>
      </c>
      <c r="L79" s="170">
        <f t="shared" si="1"/>
        <v>0</v>
      </c>
      <c r="M79" s="171">
        <v>0.8</v>
      </c>
      <c r="N79" s="170">
        <f t="shared" si="2"/>
        <v>0</v>
      </c>
    </row>
    <row r="80" spans="1:14">
      <c r="A80" s="168" t="s">
        <v>308</v>
      </c>
      <c r="B80" s="168" t="s">
        <v>6</v>
      </c>
      <c r="C80" s="168" t="s">
        <v>396</v>
      </c>
      <c r="D80" s="168" t="s">
        <v>53</v>
      </c>
      <c r="E80" s="168">
        <v>2.2999999999999998</v>
      </c>
      <c r="F80" s="168">
        <v>30</v>
      </c>
      <c r="G80" s="168">
        <v>50</v>
      </c>
      <c r="H80" s="168">
        <v>340</v>
      </c>
      <c r="I80" s="168">
        <f>[2]Builder!I23</f>
        <v>0</v>
      </c>
      <c r="J80" s="168">
        <f>[2]Builder!J23</f>
        <v>0</v>
      </c>
      <c r="K80" s="169">
        <f t="shared" si="0"/>
        <v>0</v>
      </c>
      <c r="L80" s="170">
        <f t="shared" si="1"/>
        <v>0</v>
      </c>
      <c r="M80" s="171">
        <v>0.8</v>
      </c>
      <c r="N80" s="170">
        <f t="shared" si="2"/>
        <v>0</v>
      </c>
    </row>
    <row r="81" spans="1:14">
      <c r="A81" s="168" t="s">
        <v>309</v>
      </c>
      <c r="B81" s="168" t="s">
        <v>6</v>
      </c>
      <c r="C81" s="168" t="s">
        <v>397</v>
      </c>
      <c r="D81" s="168" t="s">
        <v>53</v>
      </c>
      <c r="E81" s="168">
        <v>4.5999999999999996</v>
      </c>
      <c r="F81" s="168">
        <v>30</v>
      </c>
      <c r="G81" s="168">
        <v>100</v>
      </c>
      <c r="H81" s="168">
        <v>681</v>
      </c>
      <c r="I81" s="168">
        <f>[2]Builder!I24</f>
        <v>0</v>
      </c>
      <c r="J81" s="168">
        <f>[2]Builder!J24</f>
        <v>0</v>
      </c>
      <c r="K81" s="169">
        <f t="shared" si="0"/>
        <v>0</v>
      </c>
      <c r="L81" s="170">
        <f t="shared" si="1"/>
        <v>0</v>
      </c>
      <c r="M81" s="171">
        <v>0.8</v>
      </c>
      <c r="N81" s="170">
        <f t="shared" si="2"/>
        <v>0</v>
      </c>
    </row>
    <row r="82" spans="1:14">
      <c r="A82" s="168" t="s">
        <v>310</v>
      </c>
      <c r="B82" s="168" t="s">
        <v>6</v>
      </c>
      <c r="C82" s="168" t="s">
        <v>398</v>
      </c>
      <c r="D82" s="168" t="s">
        <v>53</v>
      </c>
      <c r="E82" s="168">
        <v>6.9</v>
      </c>
      <c r="F82" s="168">
        <v>30</v>
      </c>
      <c r="G82" s="168">
        <v>150</v>
      </c>
      <c r="H82" s="168">
        <v>1021</v>
      </c>
      <c r="I82" s="168">
        <f>[2]Builder!I25</f>
        <v>0</v>
      </c>
      <c r="J82" s="168">
        <f>[2]Builder!J25</f>
        <v>0</v>
      </c>
      <c r="K82" s="169">
        <f t="shared" si="0"/>
        <v>0</v>
      </c>
      <c r="L82" s="170">
        <f t="shared" si="1"/>
        <v>0</v>
      </c>
      <c r="M82" s="171">
        <v>0.8</v>
      </c>
      <c r="N82" s="170">
        <f t="shared" si="2"/>
        <v>0</v>
      </c>
    </row>
    <row r="83" spans="1:14">
      <c r="A83" s="168" t="s">
        <v>327</v>
      </c>
      <c r="B83" s="168" t="s">
        <v>6</v>
      </c>
      <c r="C83" s="168" t="s">
        <v>399</v>
      </c>
      <c r="D83" s="168" t="s">
        <v>53</v>
      </c>
      <c r="E83" s="168">
        <v>1.1299999999999999</v>
      </c>
      <c r="F83" s="168">
        <v>30</v>
      </c>
      <c r="G83" s="168">
        <v>25</v>
      </c>
      <c r="H83" s="168">
        <v>170</v>
      </c>
      <c r="I83" s="168">
        <f>[2]Builder!I26</f>
        <v>0</v>
      </c>
      <c r="J83" s="168">
        <f>[2]Builder!J26</f>
        <v>0</v>
      </c>
      <c r="K83" s="169">
        <f t="shared" si="0"/>
        <v>0</v>
      </c>
      <c r="L83" s="170">
        <f t="shared" si="1"/>
        <v>0</v>
      </c>
      <c r="M83" s="171">
        <v>0.8</v>
      </c>
      <c r="N83" s="170">
        <f t="shared" si="2"/>
        <v>0</v>
      </c>
    </row>
    <row r="84" spans="1:14">
      <c r="A84" s="168" t="s">
        <v>314</v>
      </c>
      <c r="B84" s="168" t="s">
        <v>6</v>
      </c>
      <c r="C84" s="168" t="s">
        <v>250</v>
      </c>
      <c r="D84" s="168" t="s">
        <v>53</v>
      </c>
      <c r="E84" s="168">
        <v>5.6</v>
      </c>
      <c r="F84" s="168">
        <v>18</v>
      </c>
      <c r="G84" s="168">
        <v>200</v>
      </c>
      <c r="H84" s="168">
        <v>238</v>
      </c>
      <c r="I84" s="168">
        <f>[2]Builder!I27</f>
        <v>0</v>
      </c>
      <c r="J84" s="168">
        <f>[2]Builder!J27</f>
        <v>0</v>
      </c>
      <c r="K84" s="169">
        <f t="shared" si="0"/>
        <v>0</v>
      </c>
      <c r="L84" s="170">
        <f t="shared" si="1"/>
        <v>0</v>
      </c>
      <c r="M84" s="171">
        <v>0.8</v>
      </c>
      <c r="N84" s="170">
        <f t="shared" si="2"/>
        <v>0</v>
      </c>
    </row>
    <row r="85" spans="1:14">
      <c r="A85" s="168" t="s">
        <v>322</v>
      </c>
      <c r="B85" s="168" t="s">
        <v>6</v>
      </c>
      <c r="C85" s="168" t="s">
        <v>196</v>
      </c>
      <c r="D85" s="168" t="s">
        <v>53</v>
      </c>
      <c r="E85" s="168">
        <v>6.5</v>
      </c>
      <c r="F85" s="168">
        <v>18</v>
      </c>
      <c r="G85" s="168">
        <v>350</v>
      </c>
      <c r="H85" s="168">
        <v>182</v>
      </c>
      <c r="I85" s="168">
        <f>[2]Builder!I28</f>
        <v>0</v>
      </c>
      <c r="J85" s="168">
        <f>[2]Builder!J28</f>
        <v>0</v>
      </c>
      <c r="K85" s="169">
        <f t="shared" si="0"/>
        <v>0</v>
      </c>
      <c r="L85" s="170">
        <f t="shared" si="1"/>
        <v>0</v>
      </c>
      <c r="M85" s="171">
        <v>0.8</v>
      </c>
      <c r="N85" s="170">
        <f t="shared" si="2"/>
        <v>0</v>
      </c>
    </row>
    <row r="86" spans="1:14">
      <c r="A86" s="168" t="s">
        <v>311</v>
      </c>
      <c r="B86" s="168" t="s">
        <v>6</v>
      </c>
      <c r="C86" s="168" t="s">
        <v>197</v>
      </c>
      <c r="D86" s="168" t="s">
        <v>53</v>
      </c>
      <c r="E86" s="168">
        <v>6.5</v>
      </c>
      <c r="F86" s="168">
        <v>18</v>
      </c>
      <c r="G86" s="168">
        <v>400</v>
      </c>
      <c r="H86" s="168">
        <v>873</v>
      </c>
      <c r="I86" s="168">
        <f>[2]Builder!I29</f>
        <v>0</v>
      </c>
      <c r="J86" s="168">
        <f>[2]Builder!J29</f>
        <v>0</v>
      </c>
      <c r="K86" s="169">
        <f t="shared" si="0"/>
        <v>0</v>
      </c>
      <c r="L86" s="170">
        <f t="shared" si="1"/>
        <v>0</v>
      </c>
      <c r="M86" s="171">
        <v>0.8</v>
      </c>
      <c r="N86" s="170">
        <f t="shared" si="2"/>
        <v>0</v>
      </c>
    </row>
    <row r="87" spans="1:14">
      <c r="A87" s="168" t="s">
        <v>312</v>
      </c>
      <c r="B87" s="168" t="s">
        <v>6</v>
      </c>
      <c r="C87" s="168" t="s">
        <v>251</v>
      </c>
      <c r="D87" s="168" t="s">
        <v>53</v>
      </c>
      <c r="E87" s="168">
        <v>7.1</v>
      </c>
      <c r="F87" s="168">
        <v>18</v>
      </c>
      <c r="G87" s="168">
        <v>450</v>
      </c>
      <c r="H87" s="168">
        <v>1328</v>
      </c>
      <c r="I87" s="168">
        <f>[2]Builder!I30</f>
        <v>0</v>
      </c>
      <c r="J87" s="168">
        <f>[2]Builder!J30</f>
        <v>0</v>
      </c>
      <c r="K87" s="169">
        <f t="shared" si="0"/>
        <v>0</v>
      </c>
      <c r="L87" s="170">
        <f t="shared" si="1"/>
        <v>0</v>
      </c>
      <c r="M87" s="171">
        <v>0.8</v>
      </c>
      <c r="N87" s="170">
        <f t="shared" si="2"/>
        <v>0</v>
      </c>
    </row>
    <row r="88" spans="1:14">
      <c r="A88" s="168" t="s">
        <v>79</v>
      </c>
      <c r="B88" s="168" t="s">
        <v>6</v>
      </c>
      <c r="C88" s="168" t="s">
        <v>198</v>
      </c>
      <c r="D88" s="168" t="s">
        <v>53</v>
      </c>
      <c r="E88" s="168">
        <v>1.39</v>
      </c>
      <c r="F88" s="168">
        <v>13</v>
      </c>
      <c r="G88" s="168">
        <v>100</v>
      </c>
      <c r="H88" s="168">
        <v>161</v>
      </c>
      <c r="I88" s="168">
        <f>[2]Builder!I31</f>
        <v>0</v>
      </c>
      <c r="J88" s="168">
        <f>[2]Builder!J31</f>
        <v>0</v>
      </c>
      <c r="K88" s="169">
        <f t="shared" si="0"/>
        <v>0</v>
      </c>
      <c r="L88" s="170">
        <f t="shared" si="1"/>
        <v>0</v>
      </c>
      <c r="M88" s="171">
        <v>0.8</v>
      </c>
      <c r="N88" s="170">
        <f t="shared" si="2"/>
        <v>0</v>
      </c>
    </row>
    <row r="89" spans="1:14">
      <c r="A89" s="168" t="s">
        <v>82</v>
      </c>
      <c r="B89" s="168" t="s">
        <v>6</v>
      </c>
      <c r="C89" s="168" t="s">
        <v>199</v>
      </c>
      <c r="D89" s="168" t="s">
        <v>53</v>
      </c>
      <c r="E89" s="168">
        <v>4</v>
      </c>
      <c r="F89" s="168">
        <v>20</v>
      </c>
      <c r="G89" s="168">
        <v>300</v>
      </c>
      <c r="H89" s="168">
        <v>263</v>
      </c>
      <c r="I89" s="168">
        <f>[2]Builder!I32</f>
        <v>0</v>
      </c>
      <c r="J89" s="168">
        <f>[2]Builder!J32</f>
        <v>0</v>
      </c>
      <c r="K89" s="169">
        <f t="shared" si="0"/>
        <v>0</v>
      </c>
      <c r="L89" s="170">
        <f t="shared" si="1"/>
        <v>0</v>
      </c>
      <c r="M89" s="171">
        <v>1</v>
      </c>
      <c r="N89" s="170">
        <f t="shared" si="2"/>
        <v>0</v>
      </c>
    </row>
    <row r="90" spans="1:14">
      <c r="A90" s="168" t="s">
        <v>83</v>
      </c>
      <c r="B90" s="168" t="s">
        <v>6</v>
      </c>
      <c r="C90" s="168" t="s">
        <v>200</v>
      </c>
      <c r="D90" s="168" t="s">
        <v>53</v>
      </c>
      <c r="E90" s="168">
        <v>5.4</v>
      </c>
      <c r="F90" s="168">
        <v>20</v>
      </c>
      <c r="G90" s="168">
        <v>350</v>
      </c>
      <c r="H90" s="168">
        <v>517</v>
      </c>
      <c r="I90" s="168">
        <f>[2]Builder!I33</f>
        <v>0</v>
      </c>
      <c r="J90" s="168">
        <f>[2]Builder!J33</f>
        <v>0</v>
      </c>
      <c r="K90" s="169">
        <f t="shared" si="0"/>
        <v>0</v>
      </c>
      <c r="L90" s="170">
        <f t="shared" si="1"/>
        <v>0</v>
      </c>
      <c r="M90" s="171">
        <v>1</v>
      </c>
      <c r="N90" s="170">
        <f t="shared" si="2"/>
        <v>0</v>
      </c>
    </row>
    <row r="91" spans="1:14">
      <c r="A91" s="168" t="s">
        <v>80</v>
      </c>
      <c r="B91" s="168" t="s">
        <v>6</v>
      </c>
      <c r="C91" s="168" t="s">
        <v>201</v>
      </c>
      <c r="D91" s="168" t="s">
        <v>53</v>
      </c>
      <c r="E91" s="168">
        <v>5.4</v>
      </c>
      <c r="F91" s="168">
        <v>13</v>
      </c>
      <c r="G91" s="168">
        <v>350</v>
      </c>
      <c r="H91" s="168">
        <v>1082</v>
      </c>
      <c r="I91" s="168">
        <f>[2]Builder!I34</f>
        <v>0</v>
      </c>
      <c r="J91" s="168">
        <f>[2]Builder!J34</f>
        <v>0</v>
      </c>
      <c r="K91" s="169">
        <f t="shared" si="0"/>
        <v>0</v>
      </c>
      <c r="L91" s="170">
        <f t="shared" si="1"/>
        <v>0</v>
      </c>
      <c r="M91" s="171">
        <v>0.8</v>
      </c>
      <c r="N91" s="170">
        <f t="shared" si="2"/>
        <v>0</v>
      </c>
    </row>
    <row r="92" spans="1:14">
      <c r="A92" s="168" t="s">
        <v>81</v>
      </c>
      <c r="B92" s="168" t="s">
        <v>6</v>
      </c>
      <c r="C92" s="168" t="s">
        <v>202</v>
      </c>
      <c r="D92" s="168" t="s">
        <v>53</v>
      </c>
      <c r="E92" s="168">
        <v>5.4</v>
      </c>
      <c r="F92" s="168">
        <v>20</v>
      </c>
      <c r="G92" s="168">
        <v>350</v>
      </c>
      <c r="H92" s="168">
        <v>1413</v>
      </c>
      <c r="I92" s="168">
        <f>[2]Builder!I35</f>
        <v>0</v>
      </c>
      <c r="J92" s="168">
        <f>[2]Builder!J35</f>
        <v>0</v>
      </c>
      <c r="K92" s="169">
        <f t="shared" si="0"/>
        <v>0</v>
      </c>
      <c r="L92" s="170">
        <f t="shared" si="1"/>
        <v>0</v>
      </c>
      <c r="M92" s="171">
        <v>0.8</v>
      </c>
      <c r="N92" s="170">
        <f t="shared" si="2"/>
        <v>0</v>
      </c>
    </row>
    <row r="93" spans="1:14">
      <c r="A93" s="168" t="s">
        <v>109</v>
      </c>
      <c r="B93" s="168" t="s">
        <v>6</v>
      </c>
      <c r="C93" s="168" t="s">
        <v>203</v>
      </c>
      <c r="D93" s="168" t="s">
        <v>53</v>
      </c>
      <c r="E93" s="168">
        <v>12.0825</v>
      </c>
      <c r="F93" s="168">
        <v>20</v>
      </c>
      <c r="G93" s="168">
        <v>400</v>
      </c>
      <c r="H93" s="168">
        <v>452</v>
      </c>
      <c r="I93" s="168">
        <f>[2]Builder!I36</f>
        <v>0</v>
      </c>
      <c r="J93" s="168">
        <f>[2]Builder!J36</f>
        <v>0</v>
      </c>
      <c r="K93" s="169">
        <f t="shared" si="0"/>
        <v>0</v>
      </c>
      <c r="L93" s="170">
        <f t="shared" si="1"/>
        <v>0</v>
      </c>
      <c r="M93" s="171">
        <v>0.8</v>
      </c>
      <c r="N93" s="170">
        <f t="shared" si="2"/>
        <v>0</v>
      </c>
    </row>
    <row r="94" spans="1:14">
      <c r="A94" s="168" t="s">
        <v>110</v>
      </c>
      <c r="B94" s="168" t="s">
        <v>6</v>
      </c>
      <c r="C94" s="168" t="s">
        <v>204</v>
      </c>
      <c r="D94" s="168" t="s">
        <v>53</v>
      </c>
      <c r="E94" s="168">
        <v>16.11</v>
      </c>
      <c r="F94" s="168">
        <v>20</v>
      </c>
      <c r="G94" s="168">
        <v>600</v>
      </c>
      <c r="H94" s="168">
        <v>1123</v>
      </c>
      <c r="I94" s="168">
        <f>[2]Builder!I37</f>
        <v>0</v>
      </c>
      <c r="J94" s="168">
        <f>[2]Builder!J37</f>
        <v>0</v>
      </c>
      <c r="K94" s="169">
        <f t="shared" ref="K94:K157" si="3">J94*G94</f>
        <v>0</v>
      </c>
      <c r="L94" s="170">
        <f t="shared" ref="L94:L133" si="4">E94*J94</f>
        <v>0</v>
      </c>
      <c r="M94" s="171">
        <v>0.8</v>
      </c>
      <c r="N94" s="170">
        <f t="shared" ref="N94:N157" si="5">L94*M94</f>
        <v>0</v>
      </c>
    </row>
    <row r="95" spans="1:14">
      <c r="A95" s="168" t="s">
        <v>128</v>
      </c>
      <c r="B95" s="168" t="s">
        <v>6</v>
      </c>
      <c r="C95" s="168" t="s">
        <v>205</v>
      </c>
      <c r="D95" s="168" t="s">
        <v>53</v>
      </c>
      <c r="E95" s="168">
        <v>17.5</v>
      </c>
      <c r="F95" s="168">
        <v>20</v>
      </c>
      <c r="G95" s="168">
        <v>750</v>
      </c>
      <c r="H95" s="168">
        <v>4500</v>
      </c>
      <c r="I95" s="168">
        <f>[2]Builder!I38</f>
        <v>0</v>
      </c>
      <c r="J95" s="168">
        <f>[2]Builder!J38</f>
        <v>0</v>
      </c>
      <c r="K95" s="169">
        <f t="shared" si="3"/>
        <v>0</v>
      </c>
      <c r="L95" s="170">
        <f t="shared" si="4"/>
        <v>0</v>
      </c>
      <c r="M95" s="171">
        <v>0.8</v>
      </c>
      <c r="N95" s="170">
        <f t="shared" si="5"/>
        <v>0</v>
      </c>
    </row>
    <row r="96" spans="1:14">
      <c r="A96" s="168" t="s">
        <v>129</v>
      </c>
      <c r="B96" s="168" t="s">
        <v>6</v>
      </c>
      <c r="C96" s="168" t="s">
        <v>223</v>
      </c>
      <c r="D96" s="168" t="s">
        <v>53</v>
      </c>
      <c r="E96" s="168">
        <v>68.900000000000006</v>
      </c>
      <c r="F96" s="168">
        <v>20</v>
      </c>
      <c r="G96" s="168">
        <v>750</v>
      </c>
      <c r="H96" s="168">
        <v>2250</v>
      </c>
      <c r="I96" s="168">
        <f>[2]Builder!I39</f>
        <v>0</v>
      </c>
      <c r="J96" s="168">
        <f>[2]Builder!J39</f>
        <v>0</v>
      </c>
      <c r="K96" s="169">
        <f t="shared" si="3"/>
        <v>0</v>
      </c>
      <c r="L96" s="170">
        <f t="shared" si="4"/>
        <v>0</v>
      </c>
      <c r="M96" s="171">
        <v>0.8</v>
      </c>
      <c r="N96" s="170">
        <f t="shared" si="5"/>
        <v>0</v>
      </c>
    </row>
    <row r="97" spans="1:14">
      <c r="A97" s="168" t="s">
        <v>108</v>
      </c>
      <c r="B97" s="168" t="s">
        <v>6</v>
      </c>
      <c r="C97" s="168" t="s">
        <v>206</v>
      </c>
      <c r="D97" s="168" t="s">
        <v>53</v>
      </c>
      <c r="E97" s="168">
        <v>2.1000000000000001E-2</v>
      </c>
      <c r="F97" s="168">
        <v>30</v>
      </c>
      <c r="G97" s="168">
        <v>2.5</v>
      </c>
      <c r="H97" s="168">
        <v>4.42</v>
      </c>
      <c r="I97" s="168">
        <f>[2]Builder!I40</f>
        <v>0</v>
      </c>
      <c r="J97" s="168">
        <f>[2]Builder!J40</f>
        <v>0</v>
      </c>
      <c r="K97" s="169">
        <f t="shared" si="3"/>
        <v>0</v>
      </c>
      <c r="L97" s="170">
        <f t="shared" si="4"/>
        <v>0</v>
      </c>
      <c r="M97" s="171">
        <v>0.8</v>
      </c>
      <c r="N97" s="170">
        <f t="shared" si="5"/>
        <v>0</v>
      </c>
    </row>
    <row r="98" spans="1:14">
      <c r="A98" s="168" t="s">
        <v>245</v>
      </c>
      <c r="B98" s="168" t="s">
        <v>6</v>
      </c>
      <c r="C98" s="168" t="s">
        <v>262</v>
      </c>
      <c r="D98" s="168" t="s">
        <v>53</v>
      </c>
      <c r="E98" s="168">
        <v>1.7</v>
      </c>
      <c r="F98" s="168">
        <v>15</v>
      </c>
      <c r="G98" s="168">
        <v>100</v>
      </c>
      <c r="H98" s="168">
        <v>220</v>
      </c>
      <c r="I98" s="168">
        <f>[2]Builder!I41</f>
        <v>0</v>
      </c>
      <c r="J98" s="168">
        <f>[2]Builder!J41</f>
        <v>0</v>
      </c>
      <c r="K98" s="169">
        <f t="shared" si="3"/>
        <v>0</v>
      </c>
      <c r="L98" s="170">
        <f t="shared" si="4"/>
        <v>0</v>
      </c>
      <c r="M98" s="171">
        <v>0.8</v>
      </c>
      <c r="N98" s="170">
        <f t="shared" si="5"/>
        <v>0</v>
      </c>
    </row>
    <row r="99" spans="1:14">
      <c r="A99" s="168" t="s">
        <v>54</v>
      </c>
      <c r="B99" s="168" t="s">
        <v>7</v>
      </c>
      <c r="C99" s="168" t="s">
        <v>224</v>
      </c>
      <c r="D99" s="168" t="s">
        <v>55</v>
      </c>
      <c r="E99" s="168">
        <v>1000</v>
      </c>
      <c r="F99" s="168">
        <v>15</v>
      </c>
      <c r="G99" s="168">
        <v>4000</v>
      </c>
      <c r="H99" s="168">
        <v>8000</v>
      </c>
      <c r="I99" s="168">
        <f>[2]Business!I22</f>
        <v>15</v>
      </c>
      <c r="J99" s="168">
        <f>[2]Business!J22</f>
        <v>7650</v>
      </c>
      <c r="K99" s="169">
        <f t="shared" si="3"/>
        <v>30600000</v>
      </c>
      <c r="L99" s="170">
        <f t="shared" si="4"/>
        <v>7650000</v>
      </c>
      <c r="M99" s="171">
        <v>1</v>
      </c>
      <c r="N99" s="170">
        <f t="shared" si="5"/>
        <v>7650000</v>
      </c>
    </row>
    <row r="100" spans="1:14">
      <c r="A100" s="168" t="s">
        <v>326</v>
      </c>
      <c r="B100" s="168" t="s">
        <v>7</v>
      </c>
      <c r="C100" s="168" t="s">
        <v>256</v>
      </c>
      <c r="D100" s="168" t="s">
        <v>55</v>
      </c>
      <c r="E100" s="168">
        <v>16.2</v>
      </c>
      <c r="F100" s="168">
        <v>20</v>
      </c>
      <c r="G100" s="168">
        <v>200</v>
      </c>
      <c r="H100" s="168">
        <v>277</v>
      </c>
      <c r="I100" s="168">
        <f>[2]Business!I23</f>
        <v>3</v>
      </c>
      <c r="J100" s="168">
        <f>[2]Business!J23</f>
        <v>3</v>
      </c>
      <c r="K100" s="169">
        <f t="shared" si="3"/>
        <v>600</v>
      </c>
      <c r="L100" s="170">
        <f t="shared" si="4"/>
        <v>48.599999999999994</v>
      </c>
      <c r="M100" s="171">
        <v>0.8</v>
      </c>
      <c r="N100" s="170">
        <f t="shared" si="5"/>
        <v>38.879999999999995</v>
      </c>
    </row>
    <row r="101" spans="1:14">
      <c r="A101" s="168" t="s">
        <v>318</v>
      </c>
      <c r="B101" s="168" t="s">
        <v>7</v>
      </c>
      <c r="C101" s="168" t="s">
        <v>134</v>
      </c>
      <c r="D101" s="168" t="s">
        <v>55</v>
      </c>
      <c r="E101" s="168">
        <v>18.100000000000001</v>
      </c>
      <c r="F101" s="168">
        <v>20</v>
      </c>
      <c r="G101" s="168">
        <v>350</v>
      </c>
      <c r="H101" s="168">
        <v>370</v>
      </c>
      <c r="I101" s="168">
        <f>[2]Business!I24</f>
        <v>1</v>
      </c>
      <c r="J101" s="168">
        <f>[2]Business!J24</f>
        <v>375</v>
      </c>
      <c r="K101" s="169">
        <f t="shared" si="3"/>
        <v>131250</v>
      </c>
      <c r="L101" s="170">
        <f t="shared" si="4"/>
        <v>6787.5000000000009</v>
      </c>
      <c r="M101" s="171">
        <v>0.8</v>
      </c>
      <c r="N101" s="170">
        <f t="shared" si="5"/>
        <v>5430.0000000000009</v>
      </c>
    </row>
    <row r="102" spans="1:14">
      <c r="A102" s="168" t="s">
        <v>317</v>
      </c>
      <c r="B102" s="168" t="s">
        <v>7</v>
      </c>
      <c r="C102" s="168" t="s">
        <v>135</v>
      </c>
      <c r="D102" s="168" t="s">
        <v>55</v>
      </c>
      <c r="E102" s="168">
        <v>18.100000000000001</v>
      </c>
      <c r="F102" s="168">
        <v>20</v>
      </c>
      <c r="G102" s="168">
        <v>400</v>
      </c>
      <c r="H102" s="168">
        <v>400</v>
      </c>
      <c r="I102" s="168">
        <f>[2]Business!I25</f>
        <v>10</v>
      </c>
      <c r="J102" s="168">
        <f>[2]Business!J25</f>
        <v>15</v>
      </c>
      <c r="K102" s="169">
        <f t="shared" si="3"/>
        <v>6000</v>
      </c>
      <c r="L102" s="170">
        <f t="shared" si="4"/>
        <v>271.5</v>
      </c>
      <c r="M102" s="171">
        <v>0.8</v>
      </c>
      <c r="N102" s="170">
        <f t="shared" si="5"/>
        <v>217.20000000000002</v>
      </c>
    </row>
    <row r="103" spans="1:14">
      <c r="A103" s="168" t="s">
        <v>321</v>
      </c>
      <c r="B103" s="168" t="s">
        <v>7</v>
      </c>
      <c r="C103" s="168" t="s">
        <v>257</v>
      </c>
      <c r="D103" s="168" t="s">
        <v>55</v>
      </c>
      <c r="E103" s="168">
        <v>21.8</v>
      </c>
      <c r="F103" s="168">
        <v>18</v>
      </c>
      <c r="G103" s="168">
        <v>450</v>
      </c>
      <c r="H103" s="168">
        <v>1105</v>
      </c>
      <c r="I103" s="168">
        <f>[2]Business!I26</f>
        <v>5</v>
      </c>
      <c r="J103" s="168">
        <f>[2]Business!J26</f>
        <v>5</v>
      </c>
      <c r="K103" s="169">
        <f t="shared" si="3"/>
        <v>2250</v>
      </c>
      <c r="L103" s="170">
        <f t="shared" si="4"/>
        <v>109</v>
      </c>
      <c r="M103" s="171">
        <v>0.8</v>
      </c>
      <c r="N103" s="170">
        <f t="shared" si="5"/>
        <v>87.2</v>
      </c>
    </row>
    <row r="104" spans="1:14">
      <c r="A104" s="168" t="s">
        <v>56</v>
      </c>
      <c r="B104" s="168" t="s">
        <v>7</v>
      </c>
      <c r="C104" s="168" t="s">
        <v>136</v>
      </c>
      <c r="D104" s="168" t="s">
        <v>55</v>
      </c>
      <c r="E104" s="168">
        <v>3.03</v>
      </c>
      <c r="F104" s="168">
        <v>15</v>
      </c>
      <c r="G104" s="168">
        <v>100</v>
      </c>
      <c r="H104" s="168">
        <v>400</v>
      </c>
      <c r="I104" s="168">
        <f>[2]Business!I27</f>
        <v>1</v>
      </c>
      <c r="J104" s="168">
        <f>[2]Business!J27</f>
        <v>1</v>
      </c>
      <c r="K104" s="169">
        <f t="shared" si="3"/>
        <v>100</v>
      </c>
      <c r="L104" s="170">
        <f t="shared" si="4"/>
        <v>3.03</v>
      </c>
      <c r="M104" s="171">
        <v>0.8</v>
      </c>
      <c r="N104" s="170">
        <f t="shared" si="5"/>
        <v>2.4239999999999999</v>
      </c>
    </row>
    <row r="105" spans="1:14">
      <c r="A105" s="168" t="s">
        <v>57</v>
      </c>
      <c r="B105" s="168" t="s">
        <v>7</v>
      </c>
      <c r="C105" s="168" t="s">
        <v>137</v>
      </c>
      <c r="D105" s="168" t="s">
        <v>55</v>
      </c>
      <c r="E105" s="173">
        <v>0.28999999999999998</v>
      </c>
      <c r="F105" s="168">
        <v>15</v>
      </c>
      <c r="G105" s="174">
        <v>2</v>
      </c>
      <c r="H105" s="174">
        <v>6.78</v>
      </c>
      <c r="I105" s="168">
        <f>[2]Business!I29</f>
        <v>1</v>
      </c>
      <c r="J105" s="168">
        <f>[2]Business!J29</f>
        <v>271</v>
      </c>
      <c r="K105" s="169">
        <f t="shared" si="3"/>
        <v>542</v>
      </c>
      <c r="L105" s="170">
        <f t="shared" si="4"/>
        <v>78.589999999999989</v>
      </c>
      <c r="M105" s="171">
        <v>0.8</v>
      </c>
      <c r="N105" s="170">
        <f t="shared" si="5"/>
        <v>62.871999999999993</v>
      </c>
    </row>
    <row r="106" spans="1:14">
      <c r="A106" s="168" t="s">
        <v>49</v>
      </c>
      <c r="B106" s="168" t="s">
        <v>7</v>
      </c>
      <c r="C106" s="168" t="s">
        <v>153</v>
      </c>
      <c r="D106" s="168" t="s">
        <v>55</v>
      </c>
      <c r="E106" s="173">
        <v>0.14000000000000001</v>
      </c>
      <c r="F106" s="168">
        <v>15</v>
      </c>
      <c r="G106" s="174">
        <v>2</v>
      </c>
      <c r="H106" s="174">
        <v>4.24</v>
      </c>
      <c r="I106" s="168">
        <f>[2]Business!I30</f>
        <v>5</v>
      </c>
      <c r="J106" s="168">
        <f>[2]Business!J30</f>
        <v>5</v>
      </c>
      <c r="K106" s="169">
        <f t="shared" si="3"/>
        <v>10</v>
      </c>
      <c r="L106" s="170">
        <f t="shared" si="4"/>
        <v>0.70000000000000007</v>
      </c>
      <c r="M106" s="171">
        <v>1</v>
      </c>
      <c r="N106" s="170">
        <f t="shared" si="5"/>
        <v>0.70000000000000007</v>
      </c>
    </row>
    <row r="107" spans="1:14">
      <c r="A107" s="168" t="s">
        <v>50</v>
      </c>
      <c r="B107" s="168" t="s">
        <v>7</v>
      </c>
      <c r="C107" s="168" t="s">
        <v>154</v>
      </c>
      <c r="D107" s="168" t="s">
        <v>55</v>
      </c>
      <c r="E107" s="173">
        <v>0.14000000000000001</v>
      </c>
      <c r="F107" s="168">
        <v>15</v>
      </c>
      <c r="G107" s="174">
        <v>2</v>
      </c>
      <c r="H107" s="174">
        <v>4.24</v>
      </c>
      <c r="I107" s="168">
        <f>[2]Business!I31</f>
        <v>5</v>
      </c>
      <c r="J107" s="168">
        <f>[2]Business!J31</f>
        <v>5</v>
      </c>
      <c r="K107" s="169">
        <f t="shared" si="3"/>
        <v>10</v>
      </c>
      <c r="L107" s="170">
        <f t="shared" si="4"/>
        <v>0.70000000000000007</v>
      </c>
      <c r="M107" s="171">
        <v>1</v>
      </c>
      <c r="N107" s="170">
        <f t="shared" si="5"/>
        <v>0.70000000000000007</v>
      </c>
    </row>
    <row r="108" spans="1:14">
      <c r="A108" s="168" t="s">
        <v>87</v>
      </c>
      <c r="B108" s="168" t="s">
        <v>7</v>
      </c>
      <c r="C108" s="168" t="s">
        <v>157</v>
      </c>
      <c r="D108" s="168" t="s">
        <v>55</v>
      </c>
      <c r="E108" s="168">
        <v>10.199999999999999</v>
      </c>
      <c r="F108" s="168">
        <v>15</v>
      </c>
      <c r="G108" s="168">
        <v>350</v>
      </c>
      <c r="H108" s="168">
        <v>1150</v>
      </c>
      <c r="I108" s="168">
        <f>[2]Business!I32</f>
        <v>10</v>
      </c>
      <c r="J108" s="168">
        <f>[2]Business!J32</f>
        <v>3000</v>
      </c>
      <c r="K108" s="169">
        <f t="shared" si="3"/>
        <v>1050000</v>
      </c>
      <c r="L108" s="170">
        <f t="shared" si="4"/>
        <v>30599.999999999996</v>
      </c>
      <c r="M108" s="171">
        <v>0.8</v>
      </c>
      <c r="N108" s="170">
        <f t="shared" si="5"/>
        <v>24480</v>
      </c>
    </row>
    <row r="109" spans="1:14">
      <c r="A109" s="168" t="s">
        <v>88</v>
      </c>
      <c r="B109" s="168" t="s">
        <v>7</v>
      </c>
      <c r="C109" s="168" t="s">
        <v>158</v>
      </c>
      <c r="D109" s="168" t="s">
        <v>55</v>
      </c>
      <c r="E109" s="168">
        <v>10.199999999999999</v>
      </c>
      <c r="F109" s="168">
        <v>15</v>
      </c>
      <c r="G109" s="168">
        <v>350</v>
      </c>
      <c r="H109" s="168">
        <v>1238</v>
      </c>
      <c r="I109" s="168">
        <f>[2]Business!I33</f>
        <v>5</v>
      </c>
      <c r="J109" s="168">
        <f>[2]Business!J33</f>
        <v>5</v>
      </c>
      <c r="K109" s="169">
        <f t="shared" si="3"/>
        <v>1750</v>
      </c>
      <c r="L109" s="170">
        <f t="shared" si="4"/>
        <v>51</v>
      </c>
      <c r="M109" s="171">
        <v>0.8</v>
      </c>
      <c r="N109" s="170">
        <f t="shared" si="5"/>
        <v>40.800000000000004</v>
      </c>
    </row>
    <row r="110" spans="1:14">
      <c r="A110" s="168" t="s">
        <v>265</v>
      </c>
      <c r="B110" s="168" t="s">
        <v>7</v>
      </c>
      <c r="C110" s="168" t="s">
        <v>277</v>
      </c>
      <c r="D110" s="168" t="s">
        <v>55</v>
      </c>
      <c r="E110" s="168">
        <v>18.7</v>
      </c>
      <c r="F110" s="168">
        <v>10</v>
      </c>
      <c r="G110" s="168">
        <v>450</v>
      </c>
      <c r="H110" s="168">
        <v>4645</v>
      </c>
      <c r="I110" s="168">
        <f>[2]Business!I34</f>
        <v>50</v>
      </c>
      <c r="J110" s="168">
        <f>[2]Business!J34</f>
        <v>13500</v>
      </c>
      <c r="K110" s="169">
        <f t="shared" si="3"/>
        <v>6075000</v>
      </c>
      <c r="L110" s="170">
        <f t="shared" si="4"/>
        <v>252450</v>
      </c>
      <c r="M110" s="171">
        <v>0.8</v>
      </c>
      <c r="N110" s="170">
        <f t="shared" si="5"/>
        <v>201960</v>
      </c>
    </row>
    <row r="111" spans="1:14">
      <c r="A111" s="168" t="s">
        <v>90</v>
      </c>
      <c r="B111" s="168" t="s">
        <v>7</v>
      </c>
      <c r="C111" s="168" t="s">
        <v>159</v>
      </c>
      <c r="D111" s="168" t="s">
        <v>55</v>
      </c>
      <c r="E111" s="168">
        <v>2.6</v>
      </c>
      <c r="F111" s="168">
        <v>10</v>
      </c>
      <c r="G111" s="168">
        <v>75</v>
      </c>
      <c r="H111" s="168">
        <v>300</v>
      </c>
      <c r="I111" s="168">
        <f>[2]Business!I35</f>
        <v>10</v>
      </c>
      <c r="J111" s="168">
        <f>[2]Business!J35</f>
        <v>2000</v>
      </c>
      <c r="K111" s="169">
        <f t="shared" si="3"/>
        <v>150000</v>
      </c>
      <c r="L111" s="170">
        <f t="shared" si="4"/>
        <v>5200</v>
      </c>
      <c r="M111" s="171">
        <v>0.8</v>
      </c>
      <c r="N111" s="170">
        <f t="shared" si="5"/>
        <v>4160</v>
      </c>
    </row>
    <row r="112" spans="1:14">
      <c r="A112" s="168" t="s">
        <v>5</v>
      </c>
      <c r="B112" s="168" t="s">
        <v>7</v>
      </c>
      <c r="C112" s="168" t="s">
        <v>151</v>
      </c>
      <c r="D112" s="168" t="s">
        <v>55</v>
      </c>
      <c r="E112" s="168">
        <v>74.099999999999994</v>
      </c>
      <c r="F112" s="168">
        <v>20</v>
      </c>
      <c r="G112" s="168">
        <v>250</v>
      </c>
      <c r="H112" s="168">
        <v>835</v>
      </c>
      <c r="I112" s="168">
        <f>[2]Business!I36</f>
        <v>5</v>
      </c>
      <c r="J112" s="168">
        <f>[2]Business!J36</f>
        <v>5</v>
      </c>
      <c r="K112" s="169">
        <f t="shared" si="3"/>
        <v>1250</v>
      </c>
      <c r="L112" s="170">
        <f t="shared" si="4"/>
        <v>370.5</v>
      </c>
      <c r="M112" s="171">
        <v>0.8</v>
      </c>
      <c r="N112" s="170">
        <f t="shared" si="5"/>
        <v>296.40000000000003</v>
      </c>
    </row>
    <row r="113" spans="1:14">
      <c r="A113" s="168" t="s">
        <v>238</v>
      </c>
      <c r="B113" s="168" t="s">
        <v>7</v>
      </c>
      <c r="C113" s="168" t="s">
        <v>258</v>
      </c>
      <c r="D113" s="168" t="s">
        <v>55</v>
      </c>
      <c r="E113" s="168">
        <v>9.8000000000000007</v>
      </c>
      <c r="F113" s="168">
        <v>2</v>
      </c>
      <c r="G113" s="168">
        <v>100</v>
      </c>
      <c r="H113" s="168">
        <v>300</v>
      </c>
      <c r="I113" s="168">
        <f>[2]Business!I37</f>
        <v>15</v>
      </c>
      <c r="J113" s="168">
        <f>[2]Business!J37</f>
        <v>30000</v>
      </c>
      <c r="K113" s="169">
        <f t="shared" si="3"/>
        <v>3000000</v>
      </c>
      <c r="L113" s="170">
        <f t="shared" si="4"/>
        <v>294000</v>
      </c>
      <c r="M113" s="171">
        <v>0.8</v>
      </c>
      <c r="N113" s="170">
        <f t="shared" si="5"/>
        <v>235200</v>
      </c>
    </row>
    <row r="114" spans="1:14">
      <c r="A114" s="168" t="s">
        <v>239</v>
      </c>
      <c r="B114" s="168" t="s">
        <v>7</v>
      </c>
      <c r="C114" s="168" t="s">
        <v>152</v>
      </c>
      <c r="D114" s="168" t="s">
        <v>55</v>
      </c>
      <c r="E114" s="168">
        <v>48.86</v>
      </c>
      <c r="F114" s="168">
        <v>2</v>
      </c>
      <c r="G114" s="168">
        <v>150</v>
      </c>
      <c r="H114" s="168">
        <v>600</v>
      </c>
      <c r="I114" s="168">
        <f>[2]Business!I38</f>
        <v>30</v>
      </c>
      <c r="J114" s="168">
        <f>[2]Business!J38</f>
        <v>37500</v>
      </c>
      <c r="K114" s="169">
        <f t="shared" si="3"/>
        <v>5625000</v>
      </c>
      <c r="L114" s="170">
        <f t="shared" si="4"/>
        <v>1832250</v>
      </c>
      <c r="M114" s="171">
        <v>0.8</v>
      </c>
      <c r="N114" s="170">
        <f t="shared" si="5"/>
        <v>1465800</v>
      </c>
    </row>
    <row r="115" spans="1:14">
      <c r="A115" s="168" t="s">
        <v>240</v>
      </c>
      <c r="B115" s="168" t="s">
        <v>7</v>
      </c>
      <c r="C115" s="168" t="s">
        <v>259</v>
      </c>
      <c r="D115" s="168" t="s">
        <v>55</v>
      </c>
      <c r="E115" s="168">
        <v>72</v>
      </c>
      <c r="F115" s="168">
        <v>2</v>
      </c>
      <c r="G115" s="168">
        <v>250</v>
      </c>
      <c r="H115" s="168">
        <v>800</v>
      </c>
      <c r="I115" s="168">
        <f>[2]Business!I39</f>
        <v>1</v>
      </c>
      <c r="J115" s="168">
        <f>[2]Business!J39</f>
        <v>2070</v>
      </c>
      <c r="K115" s="169">
        <f>J115*G115</f>
        <v>517500</v>
      </c>
      <c r="L115" s="170">
        <f t="shared" si="4"/>
        <v>149040</v>
      </c>
      <c r="M115" s="171">
        <v>0.8</v>
      </c>
      <c r="N115" s="170">
        <f t="shared" si="5"/>
        <v>119232</v>
      </c>
    </row>
    <row r="116" spans="1:14">
      <c r="A116" s="168" t="s">
        <v>4</v>
      </c>
      <c r="B116" s="168" t="s">
        <v>7</v>
      </c>
      <c r="C116" s="168" t="s">
        <v>150</v>
      </c>
      <c r="D116" s="168" t="s">
        <v>55</v>
      </c>
      <c r="E116" s="168">
        <v>10.8</v>
      </c>
      <c r="F116" s="168">
        <v>5</v>
      </c>
      <c r="G116" s="168">
        <v>32</v>
      </c>
      <c r="H116" s="168">
        <v>32</v>
      </c>
      <c r="I116" s="168">
        <f>[2]Business!I40</f>
        <v>5</v>
      </c>
      <c r="J116" s="168">
        <f>[2]Business!J40</f>
        <v>5</v>
      </c>
      <c r="K116" s="169">
        <f t="shared" si="3"/>
        <v>160</v>
      </c>
      <c r="L116" s="170">
        <f t="shared" si="4"/>
        <v>54</v>
      </c>
      <c r="M116" s="171">
        <v>0.8</v>
      </c>
      <c r="N116" s="170">
        <f t="shared" si="5"/>
        <v>43.2</v>
      </c>
    </row>
    <row r="117" spans="1:14">
      <c r="A117" s="168" t="s">
        <v>273</v>
      </c>
      <c r="B117" s="168" t="s">
        <v>7</v>
      </c>
      <c r="C117" s="168" t="s">
        <v>278</v>
      </c>
      <c r="D117" s="168" t="s">
        <v>55</v>
      </c>
      <c r="E117" s="173">
        <v>7.0000000000000001E-3</v>
      </c>
      <c r="F117" s="168">
        <v>15</v>
      </c>
      <c r="G117" s="175">
        <v>7.0000000000000007E-2</v>
      </c>
      <c r="H117" s="175">
        <v>0.22500000000000001</v>
      </c>
      <c r="I117" s="168">
        <f>[2]Business!I41</f>
        <v>700</v>
      </c>
      <c r="J117" s="168">
        <f>[2]Business!J41</f>
        <v>105000</v>
      </c>
      <c r="K117" s="169">
        <f t="shared" si="3"/>
        <v>7350.0000000000009</v>
      </c>
      <c r="L117" s="170">
        <f t="shared" si="4"/>
        <v>735</v>
      </c>
      <c r="M117" s="171">
        <v>0.8</v>
      </c>
      <c r="N117" s="170">
        <f t="shared" si="5"/>
        <v>588</v>
      </c>
    </row>
    <row r="118" spans="1:14">
      <c r="A118" s="168" t="s">
        <v>30</v>
      </c>
      <c r="B118" s="168" t="s">
        <v>7</v>
      </c>
      <c r="C118" s="168" t="s">
        <v>149</v>
      </c>
      <c r="D118" s="168" t="s">
        <v>55</v>
      </c>
      <c r="E118" s="173">
        <v>0.22900000000000001</v>
      </c>
      <c r="F118" s="168">
        <v>20</v>
      </c>
      <c r="G118" s="174">
        <v>1.1000000000000001</v>
      </c>
      <c r="H118" s="174">
        <v>2.17</v>
      </c>
      <c r="I118" s="168">
        <f>[2]Business!I42</f>
        <v>25</v>
      </c>
      <c r="J118" s="168">
        <f>[2]Business!J42</f>
        <v>25</v>
      </c>
      <c r="K118" s="169">
        <f t="shared" si="3"/>
        <v>27.500000000000004</v>
      </c>
      <c r="L118" s="170">
        <f t="shared" si="4"/>
        <v>5.7250000000000005</v>
      </c>
      <c r="M118" s="171">
        <v>0.8</v>
      </c>
      <c r="N118" s="170">
        <f t="shared" si="5"/>
        <v>4.580000000000001</v>
      </c>
    </row>
    <row r="119" spans="1:14">
      <c r="A119" s="168" t="s">
        <v>23</v>
      </c>
      <c r="B119" s="168" t="s">
        <v>7</v>
      </c>
      <c r="C119" s="168" t="s">
        <v>143</v>
      </c>
      <c r="D119" s="168" t="s">
        <v>55</v>
      </c>
      <c r="E119" s="173">
        <v>0.17960000000000001</v>
      </c>
      <c r="F119" s="168">
        <v>20</v>
      </c>
      <c r="G119" s="174">
        <v>2</v>
      </c>
      <c r="H119" s="174">
        <v>5.08</v>
      </c>
      <c r="I119" s="168">
        <f>[2]Business!I43</f>
        <v>1</v>
      </c>
      <c r="J119" s="168">
        <f>[2]Business!J43</f>
        <v>1</v>
      </c>
      <c r="K119" s="169">
        <f t="shared" si="3"/>
        <v>2</v>
      </c>
      <c r="L119" s="170">
        <f t="shared" si="4"/>
        <v>0.17960000000000001</v>
      </c>
      <c r="M119" s="171">
        <v>0.8</v>
      </c>
      <c r="N119" s="170">
        <f t="shared" si="5"/>
        <v>0.14368</v>
      </c>
    </row>
    <row r="120" spans="1:14">
      <c r="A120" s="168" t="s">
        <v>266</v>
      </c>
      <c r="B120" s="168" t="s">
        <v>7</v>
      </c>
      <c r="C120" s="168" t="s">
        <v>144</v>
      </c>
      <c r="D120" s="168" t="s">
        <v>55</v>
      </c>
      <c r="E120" s="173">
        <v>0.33930000000000005</v>
      </c>
      <c r="F120" s="168">
        <v>20</v>
      </c>
      <c r="G120" s="174">
        <v>3.25</v>
      </c>
      <c r="H120" s="174">
        <v>6.5</v>
      </c>
      <c r="I120" s="168">
        <f>[2]Business!I44</f>
        <v>1</v>
      </c>
      <c r="J120" s="168">
        <f>[2]Business!J44</f>
        <v>145</v>
      </c>
      <c r="K120" s="169">
        <f t="shared" si="3"/>
        <v>471.25</v>
      </c>
      <c r="L120" s="170">
        <f t="shared" si="4"/>
        <v>49.19850000000001</v>
      </c>
      <c r="M120" s="171">
        <v>0.8</v>
      </c>
      <c r="N120" s="170">
        <f t="shared" si="5"/>
        <v>39.358800000000009</v>
      </c>
    </row>
    <row r="121" spans="1:14">
      <c r="A121" s="168" t="s">
        <v>267</v>
      </c>
      <c r="B121" s="168" t="s">
        <v>7</v>
      </c>
      <c r="C121" s="168" t="s">
        <v>279</v>
      </c>
      <c r="D121" s="168" t="s">
        <v>55</v>
      </c>
      <c r="E121" s="173">
        <v>0.31</v>
      </c>
      <c r="F121" s="168">
        <v>15</v>
      </c>
      <c r="G121" s="174">
        <v>3.25</v>
      </c>
      <c r="H121" s="174">
        <v>6.5</v>
      </c>
      <c r="I121" s="168">
        <f>[2]Business!I45</f>
        <v>1</v>
      </c>
      <c r="J121" s="168">
        <f>[2]Business!J45</f>
        <v>145</v>
      </c>
      <c r="K121" s="169">
        <f t="shared" si="3"/>
        <v>471.25</v>
      </c>
      <c r="L121" s="170">
        <f t="shared" si="4"/>
        <v>44.95</v>
      </c>
      <c r="M121" s="171">
        <v>0.8</v>
      </c>
      <c r="N121" s="170">
        <f t="shared" si="5"/>
        <v>35.96</v>
      </c>
    </row>
    <row r="122" spans="1:14">
      <c r="A122" s="168" t="s">
        <v>24</v>
      </c>
      <c r="B122" s="168" t="s">
        <v>7</v>
      </c>
      <c r="C122" s="168" t="s">
        <v>145</v>
      </c>
      <c r="D122" s="168" t="s">
        <v>55</v>
      </c>
      <c r="E122" s="173">
        <v>0.17960000000000001</v>
      </c>
      <c r="F122" s="168">
        <v>20</v>
      </c>
      <c r="G122" s="174">
        <v>2</v>
      </c>
      <c r="H122" s="174">
        <v>5.08</v>
      </c>
      <c r="I122" s="168">
        <f>[2]Business!I46</f>
        <v>150</v>
      </c>
      <c r="J122" s="168">
        <f>[2]Business!J46</f>
        <v>150000</v>
      </c>
      <c r="K122" s="169">
        <f t="shared" si="3"/>
        <v>300000</v>
      </c>
      <c r="L122" s="170">
        <f t="shared" si="4"/>
        <v>26940</v>
      </c>
      <c r="M122" s="171">
        <v>0.8</v>
      </c>
      <c r="N122" s="170">
        <f t="shared" si="5"/>
        <v>21552</v>
      </c>
    </row>
    <row r="123" spans="1:14">
      <c r="A123" s="168" t="s">
        <v>268</v>
      </c>
      <c r="B123" s="168" t="s">
        <v>7</v>
      </c>
      <c r="C123" s="168" t="s">
        <v>280</v>
      </c>
      <c r="D123" s="168" t="s">
        <v>55</v>
      </c>
      <c r="E123" s="173">
        <v>7.0000000000000007E-2</v>
      </c>
      <c r="F123" s="168">
        <v>15</v>
      </c>
      <c r="G123" s="174">
        <v>2</v>
      </c>
      <c r="H123" s="174">
        <v>5.39</v>
      </c>
      <c r="I123" s="168">
        <f>[2]Business!I47</f>
        <v>1</v>
      </c>
      <c r="J123" s="168">
        <f>[2]Business!J47</f>
        <v>1</v>
      </c>
      <c r="K123" s="169">
        <f t="shared" si="3"/>
        <v>2</v>
      </c>
      <c r="L123" s="170">
        <f t="shared" si="4"/>
        <v>7.0000000000000007E-2</v>
      </c>
      <c r="M123" s="171">
        <v>0.8</v>
      </c>
      <c r="N123" s="170">
        <f t="shared" si="5"/>
        <v>5.6000000000000008E-2</v>
      </c>
    </row>
    <row r="124" spans="1:14">
      <c r="A124" s="168" t="s">
        <v>269</v>
      </c>
      <c r="B124" s="168" t="s">
        <v>7</v>
      </c>
      <c r="C124" s="168" t="s">
        <v>281</v>
      </c>
      <c r="D124" s="168" t="s">
        <v>55</v>
      </c>
      <c r="E124" s="173">
        <v>0.12</v>
      </c>
      <c r="F124" s="168">
        <v>15</v>
      </c>
      <c r="G124" s="174">
        <v>2</v>
      </c>
      <c r="H124" s="174">
        <v>4.22</v>
      </c>
      <c r="I124" s="168">
        <f>[2]Business!I48</f>
        <v>2</v>
      </c>
      <c r="J124" s="168">
        <f>[2]Business!J48</f>
        <v>2</v>
      </c>
      <c r="K124" s="169">
        <f t="shared" si="3"/>
        <v>4</v>
      </c>
      <c r="L124" s="170">
        <f t="shared" si="4"/>
        <v>0.24</v>
      </c>
      <c r="M124" s="171">
        <v>0.8</v>
      </c>
      <c r="N124" s="170">
        <f t="shared" si="5"/>
        <v>0.192</v>
      </c>
    </row>
    <row r="125" spans="1:14">
      <c r="A125" s="168" t="s">
        <v>22</v>
      </c>
      <c r="B125" s="168" t="s">
        <v>7</v>
      </c>
      <c r="C125" s="168" t="s">
        <v>146</v>
      </c>
      <c r="D125" s="168" t="s">
        <v>55</v>
      </c>
      <c r="E125" s="173">
        <v>5.5181818181818179E-2</v>
      </c>
      <c r="F125" s="168">
        <v>18</v>
      </c>
      <c r="G125" s="174">
        <v>1.25</v>
      </c>
      <c r="H125" s="174">
        <v>2.5</v>
      </c>
      <c r="I125" s="168">
        <f>[2]Business!I49</f>
        <v>10</v>
      </c>
      <c r="J125" s="168">
        <f>[2]Business!J49</f>
        <v>500</v>
      </c>
      <c r="K125" s="169">
        <f t="shared" si="3"/>
        <v>625</v>
      </c>
      <c r="L125" s="170">
        <f t="shared" si="4"/>
        <v>27.59090909090909</v>
      </c>
      <c r="M125" s="171">
        <v>0.8</v>
      </c>
      <c r="N125" s="170">
        <f t="shared" si="5"/>
        <v>22.072727272727274</v>
      </c>
    </row>
    <row r="126" spans="1:14">
      <c r="A126" s="168" t="s">
        <v>21</v>
      </c>
      <c r="B126" s="168" t="s">
        <v>7</v>
      </c>
      <c r="C126" s="168" t="s">
        <v>147</v>
      </c>
      <c r="D126" s="168" t="s">
        <v>55</v>
      </c>
      <c r="E126" s="173">
        <v>0.16963636363636364</v>
      </c>
      <c r="F126" s="168">
        <v>18</v>
      </c>
      <c r="G126" s="174">
        <v>6</v>
      </c>
      <c r="H126" s="174">
        <v>12</v>
      </c>
      <c r="I126" s="168">
        <f>[2]Business!I50</f>
        <v>5</v>
      </c>
      <c r="J126" s="168">
        <f>[2]Business!J50</f>
        <v>250</v>
      </c>
      <c r="K126" s="169">
        <f t="shared" si="3"/>
        <v>1500</v>
      </c>
      <c r="L126" s="170">
        <f t="shared" si="4"/>
        <v>42.409090909090914</v>
      </c>
      <c r="M126" s="171">
        <v>0.8</v>
      </c>
      <c r="N126" s="170">
        <f t="shared" si="5"/>
        <v>33.927272727272729</v>
      </c>
    </row>
    <row r="127" spans="1:14">
      <c r="A127" s="168" t="s">
        <v>3</v>
      </c>
      <c r="B127" s="168" t="s">
        <v>7</v>
      </c>
      <c r="C127" s="168" t="s">
        <v>148</v>
      </c>
      <c r="D127" s="168" t="s">
        <v>55</v>
      </c>
      <c r="E127" s="173">
        <v>0.48133333333333334</v>
      </c>
      <c r="F127" s="168">
        <v>17</v>
      </c>
      <c r="G127" s="174">
        <v>5</v>
      </c>
      <c r="H127" s="174">
        <v>11.43</v>
      </c>
      <c r="I127" s="168">
        <f>[2]Business!I51</f>
        <v>0</v>
      </c>
      <c r="J127" s="168">
        <f>[2]Business!J51</f>
        <v>0</v>
      </c>
      <c r="K127" s="169">
        <f t="shared" si="3"/>
        <v>0</v>
      </c>
      <c r="L127" s="170">
        <f t="shared" si="4"/>
        <v>0</v>
      </c>
      <c r="M127" s="171">
        <v>0.8</v>
      </c>
      <c r="N127" s="170">
        <f t="shared" si="5"/>
        <v>0</v>
      </c>
    </row>
    <row r="128" spans="1:14">
      <c r="A128" s="168" t="s">
        <v>270</v>
      </c>
      <c r="B128" s="168" t="s">
        <v>7</v>
      </c>
      <c r="C128" s="168" t="s">
        <v>282</v>
      </c>
      <c r="D128" s="168" t="s">
        <v>55</v>
      </c>
      <c r="E128" s="168">
        <v>0.55000000000000004</v>
      </c>
      <c r="F128" s="168">
        <v>17</v>
      </c>
      <c r="G128" s="174">
        <v>7.5</v>
      </c>
      <c r="H128" s="174">
        <v>25</v>
      </c>
      <c r="I128" s="168">
        <f>[2]Business!I52</f>
        <v>0</v>
      </c>
      <c r="J128" s="168">
        <f>[2]Business!J52</f>
        <v>0</v>
      </c>
      <c r="K128" s="169">
        <f t="shared" si="3"/>
        <v>0</v>
      </c>
      <c r="L128" s="170">
        <f t="shared" si="4"/>
        <v>0</v>
      </c>
      <c r="M128" s="171">
        <v>0.8</v>
      </c>
      <c r="N128" s="170">
        <f t="shared" si="5"/>
        <v>0</v>
      </c>
    </row>
    <row r="129" spans="1:14">
      <c r="A129" s="168" t="s">
        <v>271</v>
      </c>
      <c r="B129" s="168" t="s">
        <v>7</v>
      </c>
      <c r="C129" s="168" t="s">
        <v>283</v>
      </c>
      <c r="D129" s="168" t="s">
        <v>55</v>
      </c>
      <c r="E129" s="173">
        <v>7.0000000000000007E-2</v>
      </c>
      <c r="F129" s="168">
        <v>17</v>
      </c>
      <c r="G129" s="174">
        <v>2</v>
      </c>
      <c r="H129" s="174">
        <v>75</v>
      </c>
      <c r="I129" s="168">
        <f>[2]Business!I53</f>
        <v>0</v>
      </c>
      <c r="J129" s="168">
        <f>[2]Business!J53</f>
        <v>0</v>
      </c>
      <c r="K129" s="169">
        <f t="shared" si="3"/>
        <v>0</v>
      </c>
      <c r="L129" s="170">
        <f t="shared" si="4"/>
        <v>0</v>
      </c>
      <c r="M129" s="171">
        <v>0.8</v>
      </c>
      <c r="N129" s="170">
        <f t="shared" si="5"/>
        <v>0</v>
      </c>
    </row>
    <row r="130" spans="1:14">
      <c r="A130" s="168" t="s">
        <v>272</v>
      </c>
      <c r="B130" s="168" t="s">
        <v>7</v>
      </c>
      <c r="C130" s="168" t="s">
        <v>284</v>
      </c>
      <c r="D130" s="168" t="s">
        <v>55</v>
      </c>
      <c r="E130" s="173">
        <v>0.41</v>
      </c>
      <c r="F130" s="168">
        <v>15</v>
      </c>
      <c r="G130" s="174">
        <v>5</v>
      </c>
      <c r="H130" s="174">
        <v>25</v>
      </c>
      <c r="I130" s="168">
        <f>[2]Business!I54</f>
        <v>0</v>
      </c>
      <c r="J130" s="168">
        <f>[2]Business!J54</f>
        <v>0</v>
      </c>
      <c r="K130" s="169">
        <f t="shared" si="3"/>
        <v>0</v>
      </c>
      <c r="L130" s="170">
        <f t="shared" si="4"/>
        <v>0</v>
      </c>
      <c r="M130" s="171">
        <v>0.8</v>
      </c>
      <c r="N130" s="170">
        <f t="shared" si="5"/>
        <v>0</v>
      </c>
    </row>
    <row r="131" spans="1:14">
      <c r="A131" s="168" t="s">
        <v>45</v>
      </c>
      <c r="B131" s="168" t="s">
        <v>7</v>
      </c>
      <c r="C131" s="168" t="s">
        <v>138</v>
      </c>
      <c r="D131" s="168" t="s">
        <v>55</v>
      </c>
      <c r="E131" s="168">
        <v>40.299999999999997</v>
      </c>
      <c r="F131" s="168">
        <v>12</v>
      </c>
      <c r="G131" s="168">
        <v>1000</v>
      </c>
      <c r="H131" s="168">
        <v>21797</v>
      </c>
      <c r="I131" s="168">
        <f>[2]Business!I55</f>
        <v>0</v>
      </c>
      <c r="J131" s="168">
        <f>[2]Business!J55</f>
        <v>0</v>
      </c>
      <c r="K131" s="169">
        <f t="shared" si="3"/>
        <v>0</v>
      </c>
      <c r="L131" s="170">
        <f t="shared" si="4"/>
        <v>0</v>
      </c>
      <c r="M131" s="171">
        <v>0.8</v>
      </c>
      <c r="N131" s="170">
        <f t="shared" si="5"/>
        <v>0</v>
      </c>
    </row>
    <row r="132" spans="1:14">
      <c r="A132" s="168" t="s">
        <v>42</v>
      </c>
      <c r="B132" s="168" t="s">
        <v>7</v>
      </c>
      <c r="C132" s="168" t="s">
        <v>139</v>
      </c>
      <c r="D132" s="168" t="s">
        <v>55</v>
      </c>
      <c r="E132" s="168">
        <v>40.402100000000004</v>
      </c>
      <c r="F132" s="168">
        <v>8</v>
      </c>
      <c r="G132" s="168">
        <v>500</v>
      </c>
      <c r="H132" s="168">
        <v>3796</v>
      </c>
      <c r="I132" s="168">
        <f>[2]Business!I56</f>
        <v>0</v>
      </c>
      <c r="J132" s="168">
        <f>[2]Business!J56</f>
        <v>0</v>
      </c>
      <c r="K132" s="169">
        <f t="shared" si="3"/>
        <v>0</v>
      </c>
      <c r="L132" s="170">
        <f t="shared" si="4"/>
        <v>0</v>
      </c>
      <c r="M132" s="171">
        <v>0.8</v>
      </c>
      <c r="N132" s="170">
        <f t="shared" si="5"/>
        <v>0</v>
      </c>
    </row>
    <row r="133" spans="1:14">
      <c r="A133" s="168" t="s">
        <v>44</v>
      </c>
      <c r="B133" s="168" t="s">
        <v>7</v>
      </c>
      <c r="C133" s="168" t="s">
        <v>140</v>
      </c>
      <c r="D133" s="168" t="s">
        <v>55</v>
      </c>
      <c r="E133" s="168">
        <v>16.149999999999999</v>
      </c>
      <c r="F133" s="168">
        <v>12</v>
      </c>
      <c r="G133" s="168">
        <v>500</v>
      </c>
      <c r="H133" s="168">
        <v>1572</v>
      </c>
      <c r="I133" s="168">
        <f>[2]Business!I57</f>
        <v>0</v>
      </c>
      <c r="J133" s="168">
        <f>[2]Business!J57</f>
        <v>0</v>
      </c>
      <c r="K133" s="169">
        <f t="shared" si="3"/>
        <v>0</v>
      </c>
      <c r="L133" s="170">
        <f t="shared" si="4"/>
        <v>0</v>
      </c>
      <c r="M133" s="171">
        <v>0.8</v>
      </c>
      <c r="N133" s="170">
        <f t="shared" si="5"/>
        <v>0</v>
      </c>
    </row>
    <row r="134" spans="1:14">
      <c r="A134" s="168" t="s">
        <v>46</v>
      </c>
      <c r="B134" s="168" t="s">
        <v>7</v>
      </c>
      <c r="C134" s="168" t="s">
        <v>141</v>
      </c>
      <c r="D134" s="168" t="s">
        <v>55</v>
      </c>
      <c r="E134" s="168">
        <v>8.8000000000000007</v>
      </c>
      <c r="F134" s="168">
        <v>12</v>
      </c>
      <c r="G134" s="168">
        <v>300</v>
      </c>
      <c r="H134" s="168">
        <v>4575</v>
      </c>
      <c r="I134" s="168">
        <f>[2]Business!I58</f>
        <v>0</v>
      </c>
      <c r="J134" s="168">
        <f>[2]Business!J58</f>
        <v>0</v>
      </c>
      <c r="K134" s="169">
        <f t="shared" si="3"/>
        <v>0</v>
      </c>
      <c r="L134" s="170">
        <f>E134*J134*3000</f>
        <v>0</v>
      </c>
      <c r="M134" s="171">
        <v>0.8</v>
      </c>
      <c r="N134" s="170">
        <f t="shared" si="5"/>
        <v>0</v>
      </c>
    </row>
    <row r="135" spans="1:14">
      <c r="A135" s="168" t="s">
        <v>43</v>
      </c>
      <c r="B135" s="168" t="s">
        <v>7</v>
      </c>
      <c r="C135" s="168" t="s">
        <v>142</v>
      </c>
      <c r="D135" s="168" t="s">
        <v>55</v>
      </c>
      <c r="E135" s="168">
        <v>35.299999999999997</v>
      </c>
      <c r="F135" s="168">
        <v>10</v>
      </c>
      <c r="G135" s="168">
        <v>1000</v>
      </c>
      <c r="H135" s="168">
        <v>6221</v>
      </c>
      <c r="I135" s="168">
        <f>[2]Business!I59</f>
        <v>0</v>
      </c>
      <c r="J135" s="168">
        <f>[2]Business!J59</f>
        <v>0</v>
      </c>
      <c r="K135" s="169">
        <f t="shared" si="3"/>
        <v>0</v>
      </c>
      <c r="L135" s="170">
        <f t="shared" ref="L135:L171" si="6">E135*J135</f>
        <v>0</v>
      </c>
      <c r="M135" s="171">
        <v>0.8</v>
      </c>
      <c r="N135" s="170">
        <f t="shared" si="5"/>
        <v>0</v>
      </c>
    </row>
    <row r="136" spans="1:14">
      <c r="A136" s="168" t="s">
        <v>58</v>
      </c>
      <c r="B136" s="168" t="s">
        <v>7</v>
      </c>
      <c r="C136" s="168" t="s">
        <v>155</v>
      </c>
      <c r="D136" s="168" t="s">
        <v>55</v>
      </c>
      <c r="E136" s="176">
        <v>3.0999999999999999E-3</v>
      </c>
      <c r="F136" s="168">
        <v>35</v>
      </c>
      <c r="G136" s="175">
        <v>0.08</v>
      </c>
      <c r="H136" s="175">
        <v>0.2</v>
      </c>
      <c r="I136" s="168">
        <f>[2]Business!I60</f>
        <v>0</v>
      </c>
      <c r="J136" s="168">
        <f>[2]Business!J60</f>
        <v>0</v>
      </c>
      <c r="K136" s="169">
        <f t="shared" si="3"/>
        <v>0</v>
      </c>
      <c r="L136" s="170">
        <f t="shared" si="6"/>
        <v>0</v>
      </c>
      <c r="M136" s="171">
        <v>0.8</v>
      </c>
      <c r="N136" s="170">
        <f t="shared" si="5"/>
        <v>0</v>
      </c>
    </row>
    <row r="137" spans="1:14">
      <c r="A137" s="168" t="s">
        <v>59</v>
      </c>
      <c r="B137" s="168" t="s">
        <v>7</v>
      </c>
      <c r="C137" s="168" t="s">
        <v>156</v>
      </c>
      <c r="D137" s="168" t="s">
        <v>55</v>
      </c>
      <c r="E137" s="176">
        <v>3.62E-3</v>
      </c>
      <c r="F137" s="168">
        <v>35</v>
      </c>
      <c r="G137" s="175">
        <v>0.12</v>
      </c>
      <c r="H137" s="168">
        <v>0.64</v>
      </c>
      <c r="I137" s="168">
        <f>[2]Business!I61</f>
        <v>0</v>
      </c>
      <c r="J137" s="168">
        <f>[2]Business!J61</f>
        <v>0</v>
      </c>
      <c r="K137" s="169">
        <f t="shared" si="3"/>
        <v>0</v>
      </c>
      <c r="L137" s="170">
        <f t="shared" si="6"/>
        <v>0</v>
      </c>
      <c r="M137" s="171">
        <v>0.8</v>
      </c>
      <c r="N137" s="170">
        <f t="shared" si="5"/>
        <v>0</v>
      </c>
    </row>
    <row r="138" spans="1:14">
      <c r="A138" s="168" t="s">
        <v>296</v>
      </c>
      <c r="B138" s="168" t="s">
        <v>7</v>
      </c>
      <c r="C138" s="168" t="s">
        <v>358</v>
      </c>
      <c r="D138" s="168" t="s">
        <v>55</v>
      </c>
      <c r="E138" s="176">
        <v>6.7999999999999996E-3</v>
      </c>
      <c r="F138" s="168">
        <v>10</v>
      </c>
      <c r="G138" s="175">
        <v>0.2</v>
      </c>
      <c r="H138" s="168">
        <v>0.5</v>
      </c>
      <c r="I138" s="168">
        <f>[2]Business!I62</f>
        <v>0</v>
      </c>
      <c r="J138" s="168">
        <f>[2]Business!J62</f>
        <v>0</v>
      </c>
      <c r="K138" s="169">
        <f t="shared" si="3"/>
        <v>0</v>
      </c>
      <c r="L138" s="170">
        <f t="shared" si="6"/>
        <v>0</v>
      </c>
      <c r="M138" s="171">
        <v>0.8</v>
      </c>
      <c r="N138" s="170">
        <f t="shared" si="5"/>
        <v>0</v>
      </c>
    </row>
    <row r="139" spans="1:14">
      <c r="A139" s="168" t="s">
        <v>285</v>
      </c>
      <c r="B139" s="168" t="s">
        <v>7</v>
      </c>
      <c r="C139" s="168" t="s">
        <v>291</v>
      </c>
      <c r="D139" s="168" t="s">
        <v>55</v>
      </c>
      <c r="E139" s="168">
        <v>75</v>
      </c>
      <c r="F139" s="168">
        <v>10</v>
      </c>
      <c r="G139" s="168">
        <v>1000</v>
      </c>
      <c r="H139" s="168">
        <v>7500</v>
      </c>
      <c r="I139" s="168">
        <f>[2]Business!I63</f>
        <v>0</v>
      </c>
      <c r="J139" s="168">
        <f>[2]Business!J63</f>
        <v>0</v>
      </c>
      <c r="K139" s="169">
        <f t="shared" si="3"/>
        <v>0</v>
      </c>
      <c r="L139" s="170">
        <f t="shared" si="6"/>
        <v>0</v>
      </c>
      <c r="M139" s="171">
        <v>0.8</v>
      </c>
      <c r="N139" s="170">
        <f t="shared" si="5"/>
        <v>0</v>
      </c>
    </row>
    <row r="140" spans="1:14">
      <c r="A140" s="168" t="s">
        <v>286</v>
      </c>
      <c r="B140" s="168" t="s">
        <v>7</v>
      </c>
      <c r="C140" s="168" t="s">
        <v>292</v>
      </c>
      <c r="D140" s="168" t="s">
        <v>55</v>
      </c>
      <c r="E140" s="168">
        <v>88.4</v>
      </c>
      <c r="F140" s="168">
        <v>12</v>
      </c>
      <c r="G140" s="168">
        <v>1000</v>
      </c>
      <c r="H140" s="168">
        <v>7500</v>
      </c>
      <c r="I140" s="168">
        <f>[2]Business!I64</f>
        <v>0</v>
      </c>
      <c r="J140" s="168">
        <f>[2]Business!J64</f>
        <v>0</v>
      </c>
      <c r="K140" s="169">
        <f t="shared" si="3"/>
        <v>0</v>
      </c>
      <c r="L140" s="170">
        <f t="shared" si="6"/>
        <v>0</v>
      </c>
      <c r="M140" s="171">
        <v>0.8</v>
      </c>
      <c r="N140" s="170">
        <f t="shared" si="5"/>
        <v>0</v>
      </c>
    </row>
    <row r="141" spans="1:14">
      <c r="A141" s="168" t="s">
        <v>287</v>
      </c>
      <c r="B141" s="168" t="s">
        <v>7</v>
      </c>
      <c r="C141" s="168" t="s">
        <v>293</v>
      </c>
      <c r="D141" s="168" t="s">
        <v>55</v>
      </c>
      <c r="E141" s="168">
        <v>11.2</v>
      </c>
      <c r="F141" s="168">
        <v>10</v>
      </c>
      <c r="G141" s="168">
        <v>25</v>
      </c>
      <c r="H141" s="168">
        <v>199</v>
      </c>
      <c r="I141" s="168">
        <f>[2]Business!I65</f>
        <v>0</v>
      </c>
      <c r="J141" s="168">
        <f>[2]Business!J65</f>
        <v>0</v>
      </c>
      <c r="K141" s="169">
        <f t="shared" si="3"/>
        <v>0</v>
      </c>
      <c r="L141" s="170">
        <f t="shared" si="6"/>
        <v>0</v>
      </c>
      <c r="M141" s="171">
        <v>0.8</v>
      </c>
      <c r="N141" s="170">
        <f t="shared" si="5"/>
        <v>0</v>
      </c>
    </row>
    <row r="142" spans="1:14">
      <c r="A142" s="168" t="s">
        <v>288</v>
      </c>
      <c r="B142" s="168" t="s">
        <v>7</v>
      </c>
      <c r="C142" s="168" t="s">
        <v>294</v>
      </c>
      <c r="D142" s="168" t="s">
        <v>55</v>
      </c>
      <c r="E142" s="168">
        <v>32</v>
      </c>
      <c r="F142" s="168">
        <v>10</v>
      </c>
      <c r="G142" s="168">
        <v>75</v>
      </c>
      <c r="H142" s="168">
        <v>525</v>
      </c>
      <c r="I142" s="168">
        <f>[2]Business!I66</f>
        <v>0</v>
      </c>
      <c r="J142" s="168">
        <f>[2]Business!J66</f>
        <v>0</v>
      </c>
      <c r="K142" s="169">
        <f t="shared" si="3"/>
        <v>0</v>
      </c>
      <c r="L142" s="170">
        <f t="shared" si="6"/>
        <v>0</v>
      </c>
      <c r="M142" s="171">
        <v>0.8</v>
      </c>
      <c r="N142" s="170">
        <f t="shared" si="5"/>
        <v>0</v>
      </c>
    </row>
    <row r="143" spans="1:14">
      <c r="A143" s="168" t="s">
        <v>289</v>
      </c>
      <c r="B143" s="168" t="s">
        <v>7</v>
      </c>
      <c r="C143" s="168" t="s">
        <v>295</v>
      </c>
      <c r="D143" s="168" t="s">
        <v>55</v>
      </c>
      <c r="E143" s="168">
        <v>68.900000000000006</v>
      </c>
      <c r="F143" s="168">
        <v>20</v>
      </c>
      <c r="G143" s="168">
        <v>750</v>
      </c>
      <c r="H143" s="168">
        <v>2250</v>
      </c>
      <c r="I143" s="168">
        <f>[2]Business!I67</f>
        <v>0</v>
      </c>
      <c r="J143" s="168">
        <f>[2]Business!J67</f>
        <v>0</v>
      </c>
      <c r="K143" s="169">
        <f t="shared" si="3"/>
        <v>0</v>
      </c>
      <c r="L143" s="170">
        <f t="shared" si="6"/>
        <v>0</v>
      </c>
      <c r="M143" s="171">
        <v>0.8</v>
      </c>
      <c r="N143" s="170">
        <f t="shared" si="5"/>
        <v>0</v>
      </c>
    </row>
    <row r="144" spans="1:14">
      <c r="A144" s="136" t="s">
        <v>84</v>
      </c>
      <c r="B144" s="136" t="s">
        <v>6</v>
      </c>
      <c r="C144" s="136" t="s">
        <v>225</v>
      </c>
      <c r="D144" s="136" t="s">
        <v>26</v>
      </c>
      <c r="E144" s="177">
        <v>5.3E-3</v>
      </c>
      <c r="F144" s="136">
        <v>35</v>
      </c>
      <c r="G144" s="136">
        <v>0.25</v>
      </c>
      <c r="H144" s="136">
        <v>0.34</v>
      </c>
      <c r="I144" s="168">
        <f>[2]Weatherization!I3</f>
        <v>0</v>
      </c>
      <c r="J144" s="168">
        <f>[2]Weatherization!J3</f>
        <v>0</v>
      </c>
      <c r="K144" s="169">
        <f t="shared" si="3"/>
        <v>0</v>
      </c>
      <c r="L144" s="170">
        <f t="shared" si="6"/>
        <v>0</v>
      </c>
      <c r="M144" s="171">
        <v>0.8</v>
      </c>
      <c r="N144" s="170">
        <f t="shared" si="5"/>
        <v>0</v>
      </c>
    </row>
    <row r="145" spans="1:14">
      <c r="A145" s="136" t="s">
        <v>85</v>
      </c>
      <c r="B145" s="136" t="s">
        <v>6</v>
      </c>
      <c r="C145" s="136" t="s">
        <v>226</v>
      </c>
      <c r="D145" s="136" t="s">
        <v>26</v>
      </c>
      <c r="E145" s="177">
        <v>1.2999999999999999E-3</v>
      </c>
      <c r="F145" s="136">
        <v>35</v>
      </c>
      <c r="G145" s="136">
        <v>7.0000000000000007E-2</v>
      </c>
      <c r="H145" s="136">
        <v>0.11</v>
      </c>
      <c r="I145" s="168">
        <f>[2]Weatherization!I4</f>
        <v>0</v>
      </c>
      <c r="J145" s="168">
        <f>[2]Weatherization!J4</f>
        <v>0</v>
      </c>
      <c r="K145" s="169">
        <f t="shared" si="3"/>
        <v>0</v>
      </c>
      <c r="L145" s="170">
        <f t="shared" si="6"/>
        <v>0</v>
      </c>
      <c r="M145" s="171">
        <v>0.8</v>
      </c>
      <c r="N145" s="170">
        <f t="shared" si="5"/>
        <v>0</v>
      </c>
    </row>
    <row r="146" spans="1:14">
      <c r="A146" s="136" t="s">
        <v>299</v>
      </c>
      <c r="B146" s="136" t="s">
        <v>6</v>
      </c>
      <c r="C146" s="136" t="s">
        <v>298</v>
      </c>
      <c r="D146" s="136" t="s">
        <v>26</v>
      </c>
      <c r="E146" s="177">
        <v>1.2999999999999999E-3</v>
      </c>
      <c r="F146" s="136">
        <v>35</v>
      </c>
      <c r="G146" s="136">
        <v>7.0000000000000007E-2</v>
      </c>
      <c r="H146" s="136">
        <v>0.11</v>
      </c>
      <c r="I146" s="168">
        <f>[2]Weatherization!I5</f>
        <v>0</v>
      </c>
      <c r="J146" s="168">
        <f>[2]Weatherization!J5</f>
        <v>0</v>
      </c>
      <c r="K146" s="169">
        <f t="shared" si="3"/>
        <v>0</v>
      </c>
      <c r="L146" s="170">
        <f t="shared" si="6"/>
        <v>0</v>
      </c>
      <c r="M146" s="171">
        <v>0.8</v>
      </c>
      <c r="N146" s="170">
        <f t="shared" si="5"/>
        <v>0</v>
      </c>
    </row>
    <row r="147" spans="1:14">
      <c r="A147" s="136" t="s">
        <v>104</v>
      </c>
      <c r="B147" s="136" t="s">
        <v>6</v>
      </c>
      <c r="C147" s="136" t="s">
        <v>227</v>
      </c>
      <c r="D147" s="136" t="s">
        <v>26</v>
      </c>
      <c r="E147" s="177">
        <v>6.7999999999999996E-3</v>
      </c>
      <c r="F147" s="136">
        <v>35</v>
      </c>
      <c r="G147" s="136">
        <v>0.2</v>
      </c>
      <c r="H147" s="136">
        <v>0.42</v>
      </c>
      <c r="I147" s="168">
        <f>[2]Weatherization!I6</f>
        <v>0</v>
      </c>
      <c r="J147" s="168">
        <f>[2]Weatherization!J6</f>
        <v>0</v>
      </c>
      <c r="K147" s="169">
        <f t="shared" si="3"/>
        <v>0</v>
      </c>
      <c r="L147" s="170">
        <f t="shared" si="6"/>
        <v>0</v>
      </c>
      <c r="M147" s="171">
        <v>0.8</v>
      </c>
      <c r="N147" s="170">
        <f t="shared" si="5"/>
        <v>0</v>
      </c>
    </row>
    <row r="148" spans="1:14">
      <c r="A148" s="136" t="s">
        <v>105</v>
      </c>
      <c r="B148" s="136" t="s">
        <v>6</v>
      </c>
      <c r="C148" s="136" t="s">
        <v>228</v>
      </c>
      <c r="D148" s="136" t="s">
        <v>26</v>
      </c>
      <c r="E148" s="177">
        <v>5.3E-3</v>
      </c>
      <c r="F148" s="136">
        <v>35</v>
      </c>
      <c r="G148" s="136">
        <v>0.3</v>
      </c>
      <c r="H148" s="136">
        <v>0.64</v>
      </c>
      <c r="I148" s="168">
        <f>[2]Weatherization!I7</f>
        <v>0</v>
      </c>
      <c r="J148" s="168">
        <f>[2]Weatherization!J7</f>
        <v>0</v>
      </c>
      <c r="K148" s="169">
        <f t="shared" si="3"/>
        <v>0</v>
      </c>
      <c r="L148" s="170">
        <f t="shared" si="6"/>
        <v>0</v>
      </c>
      <c r="M148" s="171">
        <v>0.8</v>
      </c>
      <c r="N148" s="170">
        <f t="shared" si="5"/>
        <v>0</v>
      </c>
    </row>
    <row r="149" spans="1:14">
      <c r="A149" s="136" t="s">
        <v>96</v>
      </c>
      <c r="B149" s="136" t="s">
        <v>6</v>
      </c>
      <c r="C149" s="136" t="s">
        <v>229</v>
      </c>
      <c r="D149" s="136" t="s">
        <v>26</v>
      </c>
      <c r="E149" s="177">
        <v>6.9800000000000001E-2</v>
      </c>
      <c r="F149" s="136">
        <v>30</v>
      </c>
      <c r="G149" s="170">
        <v>2.5</v>
      </c>
      <c r="H149" s="170">
        <v>6</v>
      </c>
      <c r="I149" s="168">
        <f>[2]Weatherization!I8</f>
        <v>0</v>
      </c>
      <c r="J149" s="168">
        <f>[2]Weatherization!J8</f>
        <v>0</v>
      </c>
      <c r="K149" s="169">
        <f t="shared" si="3"/>
        <v>0</v>
      </c>
      <c r="L149" s="170">
        <f t="shared" si="6"/>
        <v>0</v>
      </c>
      <c r="M149" s="171">
        <v>0.8</v>
      </c>
      <c r="N149" s="170">
        <f t="shared" si="5"/>
        <v>0</v>
      </c>
    </row>
    <row r="150" spans="1:14">
      <c r="A150" s="136" t="s">
        <v>65</v>
      </c>
      <c r="B150" s="136" t="s">
        <v>6</v>
      </c>
      <c r="C150" s="136" t="s">
        <v>230</v>
      </c>
      <c r="D150" s="136" t="s">
        <v>26</v>
      </c>
      <c r="E150" s="172">
        <v>13.48</v>
      </c>
      <c r="F150" s="136">
        <v>20</v>
      </c>
      <c r="G150" s="136">
        <v>419.23076923000002</v>
      </c>
      <c r="H150" s="136">
        <v>657.39</v>
      </c>
      <c r="I150" s="168">
        <f>[2]Weatherization!I9</f>
        <v>0</v>
      </c>
      <c r="J150" s="168">
        <f>[2]Weatherization!J9</f>
        <v>0</v>
      </c>
      <c r="K150" s="169">
        <f t="shared" si="3"/>
        <v>0</v>
      </c>
      <c r="L150" s="170">
        <f t="shared" si="6"/>
        <v>0</v>
      </c>
      <c r="M150" s="171">
        <v>0.8</v>
      </c>
      <c r="N150" s="170">
        <f t="shared" si="5"/>
        <v>0</v>
      </c>
    </row>
    <row r="151" spans="1:14">
      <c r="A151" s="136" t="s">
        <v>97</v>
      </c>
      <c r="B151" s="136" t="s">
        <v>6</v>
      </c>
      <c r="C151" s="136" t="s">
        <v>231</v>
      </c>
      <c r="D151" s="136" t="s">
        <v>26</v>
      </c>
      <c r="E151" s="177">
        <v>4.7999999999999996E-3</v>
      </c>
      <c r="F151" s="136">
        <v>20</v>
      </c>
      <c r="G151" s="136">
        <v>0.22</v>
      </c>
      <c r="H151" s="136">
        <v>0.4</v>
      </c>
      <c r="I151" s="168">
        <f>[2]Weatherization!I10</f>
        <v>0</v>
      </c>
      <c r="J151" s="168">
        <f>[2]Weatherization!J10</f>
        <v>0</v>
      </c>
      <c r="K151" s="169">
        <f t="shared" si="3"/>
        <v>0</v>
      </c>
      <c r="L151" s="170">
        <f t="shared" si="6"/>
        <v>0</v>
      </c>
      <c r="M151" s="171">
        <v>0.8</v>
      </c>
      <c r="N151" s="170">
        <f t="shared" si="5"/>
        <v>0</v>
      </c>
    </row>
    <row r="152" spans="1:14">
      <c r="A152" s="136" t="s">
        <v>70</v>
      </c>
      <c r="B152" s="136" t="s">
        <v>6</v>
      </c>
      <c r="C152" s="136" t="s">
        <v>232</v>
      </c>
      <c r="D152" s="136" t="s">
        <v>26</v>
      </c>
      <c r="E152" s="177">
        <v>5.3E-3</v>
      </c>
      <c r="F152" s="136">
        <v>35</v>
      </c>
      <c r="G152" s="136">
        <v>0.25</v>
      </c>
      <c r="H152" s="136">
        <v>0.34</v>
      </c>
      <c r="I152" s="168">
        <f>[2]Weatherization!I11</f>
        <v>0</v>
      </c>
      <c r="J152" s="168">
        <f>[2]Weatherization!J11</f>
        <v>0</v>
      </c>
      <c r="K152" s="169">
        <f t="shared" si="3"/>
        <v>0</v>
      </c>
      <c r="L152" s="170">
        <f t="shared" si="6"/>
        <v>0</v>
      </c>
      <c r="M152" s="171">
        <v>0.8</v>
      </c>
      <c r="N152" s="170">
        <f t="shared" si="5"/>
        <v>0</v>
      </c>
    </row>
    <row r="153" spans="1:14">
      <c r="A153" s="136" t="s">
        <v>71</v>
      </c>
      <c r="B153" s="136" t="s">
        <v>6</v>
      </c>
      <c r="C153" s="136" t="s">
        <v>233</v>
      </c>
      <c r="D153" s="136" t="s">
        <v>26</v>
      </c>
      <c r="E153" s="177">
        <v>1.2999999999999999E-3</v>
      </c>
      <c r="F153" s="136">
        <v>35</v>
      </c>
      <c r="G153" s="136">
        <v>7.0000000000000007E-2</v>
      </c>
      <c r="H153" s="136">
        <v>0.11</v>
      </c>
      <c r="I153" s="168">
        <f>[2]Weatherization!I12</f>
        <v>0</v>
      </c>
      <c r="J153" s="168">
        <f>[2]Weatherization!J12</f>
        <v>0</v>
      </c>
      <c r="K153" s="169">
        <f t="shared" si="3"/>
        <v>0</v>
      </c>
      <c r="L153" s="170">
        <f t="shared" si="6"/>
        <v>0</v>
      </c>
      <c r="M153" s="171">
        <v>0.8</v>
      </c>
      <c r="N153" s="170">
        <f t="shared" si="5"/>
        <v>0</v>
      </c>
    </row>
    <row r="154" spans="1:14">
      <c r="A154" s="136" t="s">
        <v>72</v>
      </c>
      <c r="B154" s="136" t="s">
        <v>6</v>
      </c>
      <c r="C154" s="136" t="s">
        <v>234</v>
      </c>
      <c r="D154" s="136" t="s">
        <v>26</v>
      </c>
      <c r="E154" s="177">
        <v>6.7999999999999996E-3</v>
      </c>
      <c r="F154" s="136">
        <v>35</v>
      </c>
      <c r="G154" s="136">
        <v>0.2</v>
      </c>
      <c r="H154" s="136">
        <v>0.42</v>
      </c>
      <c r="I154" s="168">
        <f>[2]Weatherization!I13</f>
        <v>0</v>
      </c>
      <c r="J154" s="168">
        <f>[2]Weatherization!J13</f>
        <v>0</v>
      </c>
      <c r="K154" s="169">
        <f t="shared" si="3"/>
        <v>0</v>
      </c>
      <c r="L154" s="170">
        <f t="shared" si="6"/>
        <v>0</v>
      </c>
      <c r="M154" s="171">
        <v>0.8</v>
      </c>
      <c r="N154" s="170">
        <f t="shared" si="5"/>
        <v>0</v>
      </c>
    </row>
    <row r="155" spans="1:14">
      <c r="A155" s="136" t="s">
        <v>73</v>
      </c>
      <c r="B155" s="136" t="s">
        <v>6</v>
      </c>
      <c r="C155" s="136" t="s">
        <v>235</v>
      </c>
      <c r="D155" s="136" t="s">
        <v>26</v>
      </c>
      <c r="E155" s="177">
        <v>5.3E-3</v>
      </c>
      <c r="F155" s="136">
        <v>35</v>
      </c>
      <c r="G155" s="136">
        <v>0.3</v>
      </c>
      <c r="H155" s="136">
        <v>0.64</v>
      </c>
      <c r="I155" s="168">
        <f>[2]Weatherization!I14</f>
        <v>0</v>
      </c>
      <c r="J155" s="168">
        <f>[2]Weatherization!J14</f>
        <v>0</v>
      </c>
      <c r="K155" s="169">
        <f t="shared" si="3"/>
        <v>0</v>
      </c>
      <c r="L155" s="170">
        <f t="shared" si="6"/>
        <v>0</v>
      </c>
      <c r="M155" s="171">
        <v>0.8</v>
      </c>
      <c r="N155" s="170">
        <f t="shared" si="5"/>
        <v>0</v>
      </c>
    </row>
    <row r="156" spans="1:14">
      <c r="A156" s="136" t="s">
        <v>119</v>
      </c>
      <c r="B156" s="136" t="s">
        <v>6</v>
      </c>
      <c r="C156" s="136" t="s">
        <v>236</v>
      </c>
      <c r="D156" s="136" t="s">
        <v>26</v>
      </c>
      <c r="E156" s="177">
        <v>6.9800000000000001E-2</v>
      </c>
      <c r="F156" s="136">
        <v>30</v>
      </c>
      <c r="G156" s="170">
        <v>2.5</v>
      </c>
      <c r="H156" s="170">
        <v>6</v>
      </c>
      <c r="I156" s="168">
        <f>[2]Weatherization!I15</f>
        <v>0</v>
      </c>
      <c r="J156" s="168">
        <f>[2]Weatherization!J15</f>
        <v>0</v>
      </c>
      <c r="K156" s="169">
        <f t="shared" si="3"/>
        <v>0</v>
      </c>
      <c r="L156" s="170">
        <f t="shared" si="6"/>
        <v>0</v>
      </c>
      <c r="M156" s="171">
        <v>0.8</v>
      </c>
      <c r="N156" s="170">
        <f t="shared" si="5"/>
        <v>0</v>
      </c>
    </row>
    <row r="157" spans="1:14">
      <c r="A157" s="136" t="s">
        <v>64</v>
      </c>
      <c r="B157" s="136" t="s">
        <v>6</v>
      </c>
      <c r="C157" s="136" t="s">
        <v>237</v>
      </c>
      <c r="D157" s="136" t="s">
        <v>26</v>
      </c>
      <c r="E157" s="136">
        <v>8</v>
      </c>
      <c r="F157" s="136">
        <v>20</v>
      </c>
      <c r="G157" s="136">
        <v>173.87747250000001</v>
      </c>
      <c r="H157" s="136">
        <v>272.85000000000002</v>
      </c>
      <c r="I157" s="168">
        <f>[2]Weatherization!I16</f>
        <v>0</v>
      </c>
      <c r="J157" s="168">
        <f>[2]Weatherization!J16</f>
        <v>0</v>
      </c>
      <c r="K157" s="169">
        <f t="shared" si="3"/>
        <v>0</v>
      </c>
      <c r="L157" s="170">
        <f t="shared" si="6"/>
        <v>0</v>
      </c>
      <c r="M157" s="171">
        <v>0.8</v>
      </c>
      <c r="N157" s="170">
        <f t="shared" si="5"/>
        <v>0</v>
      </c>
    </row>
    <row r="158" spans="1:14">
      <c r="A158" s="136" t="s">
        <v>25</v>
      </c>
      <c r="B158" s="136" t="s">
        <v>6</v>
      </c>
      <c r="C158" s="136" t="s">
        <v>16</v>
      </c>
      <c r="D158" s="136" t="s">
        <v>28</v>
      </c>
      <c r="E158" s="136">
        <v>20.5</v>
      </c>
      <c r="F158" s="136">
        <v>18</v>
      </c>
      <c r="G158" s="136">
        <v>350</v>
      </c>
      <c r="H158" s="136">
        <v>0</v>
      </c>
      <c r="I158" s="168">
        <f>'[2]Low Income'!I3</f>
        <v>0</v>
      </c>
      <c r="J158" s="168">
        <f>'[2]Low Income'!J3</f>
        <v>0</v>
      </c>
      <c r="K158" s="169">
        <f t="shared" ref="K158:K171" si="7">J158*G158</f>
        <v>0</v>
      </c>
      <c r="L158" s="170">
        <f t="shared" si="6"/>
        <v>0</v>
      </c>
      <c r="M158" s="171">
        <v>1</v>
      </c>
      <c r="N158" s="170">
        <f t="shared" ref="N158:N171" si="8">L158*M158</f>
        <v>0</v>
      </c>
    </row>
    <row r="159" spans="1:14">
      <c r="A159" s="136" t="s">
        <v>330</v>
      </c>
      <c r="B159" s="136" t="s">
        <v>6</v>
      </c>
      <c r="C159" s="136" t="s">
        <v>208</v>
      </c>
      <c r="D159" s="136" t="s">
        <v>28</v>
      </c>
      <c r="E159" s="136">
        <v>20.5</v>
      </c>
      <c r="F159" s="136">
        <v>18</v>
      </c>
      <c r="G159" s="136">
        <v>350</v>
      </c>
      <c r="H159" s="136">
        <v>370</v>
      </c>
      <c r="I159" s="168">
        <f>'[2]Low Income'!I4</f>
        <v>0</v>
      </c>
      <c r="J159" s="168">
        <f>'[2]Low Income'!J4</f>
        <v>0</v>
      </c>
      <c r="K159" s="169">
        <f t="shared" si="7"/>
        <v>0</v>
      </c>
      <c r="L159" s="170">
        <f t="shared" si="6"/>
        <v>0</v>
      </c>
      <c r="M159" s="171">
        <v>1</v>
      </c>
      <c r="N159" s="170">
        <f t="shared" si="8"/>
        <v>0</v>
      </c>
    </row>
    <row r="160" spans="1:14">
      <c r="A160" s="136" t="s">
        <v>328</v>
      </c>
      <c r="B160" s="136" t="s">
        <v>6</v>
      </c>
      <c r="C160" s="136" t="s">
        <v>221</v>
      </c>
      <c r="D160" s="136" t="s">
        <v>28</v>
      </c>
      <c r="E160" s="136">
        <v>20.5</v>
      </c>
      <c r="F160" s="136">
        <v>18</v>
      </c>
      <c r="G160" s="136">
        <v>400</v>
      </c>
      <c r="H160" s="136">
        <v>1063</v>
      </c>
      <c r="I160" s="168">
        <f>'[2]Low Income'!I5</f>
        <v>0</v>
      </c>
      <c r="J160" s="168">
        <f>'[2]Low Income'!J5</f>
        <v>0</v>
      </c>
      <c r="K160" s="169">
        <f t="shared" si="7"/>
        <v>0</v>
      </c>
      <c r="L160" s="170">
        <f t="shared" si="6"/>
        <v>0</v>
      </c>
      <c r="M160" s="171">
        <v>1</v>
      </c>
      <c r="N160" s="170">
        <f t="shared" si="8"/>
        <v>0</v>
      </c>
    </row>
    <row r="161" spans="1:14">
      <c r="A161" s="136" t="s">
        <v>329</v>
      </c>
      <c r="B161" s="136" t="s">
        <v>6</v>
      </c>
      <c r="D161" s="136" t="s">
        <v>28</v>
      </c>
      <c r="E161" s="136">
        <v>20.5</v>
      </c>
      <c r="F161" s="136">
        <v>18</v>
      </c>
      <c r="G161" s="136">
        <v>400</v>
      </c>
      <c r="H161" s="136">
        <v>1063</v>
      </c>
      <c r="I161" s="168">
        <f>'[2]Low Income'!I6</f>
        <v>0</v>
      </c>
      <c r="J161" s="168">
        <f>'[2]Low Income'!J6</f>
        <v>0</v>
      </c>
      <c r="K161" s="169">
        <f t="shared" si="7"/>
        <v>0</v>
      </c>
      <c r="L161" s="170">
        <f t="shared" si="6"/>
        <v>0</v>
      </c>
      <c r="M161" s="171">
        <v>1</v>
      </c>
      <c r="N161" s="170">
        <f t="shared" si="8"/>
        <v>0</v>
      </c>
    </row>
    <row r="162" spans="1:14">
      <c r="A162" s="136" t="s">
        <v>115</v>
      </c>
      <c r="B162" s="136" t="s">
        <v>6</v>
      </c>
      <c r="C162" s="136" t="s">
        <v>210</v>
      </c>
      <c r="D162" s="136" t="s">
        <v>28</v>
      </c>
      <c r="E162" s="136">
        <v>5.3E-3</v>
      </c>
      <c r="F162" s="136">
        <v>35</v>
      </c>
      <c r="G162" s="136">
        <v>0.28000000000000003</v>
      </c>
      <c r="H162" s="136">
        <v>0.34</v>
      </c>
      <c r="I162" s="168">
        <f>'[2]Low Income'!I7</f>
        <v>0</v>
      </c>
      <c r="J162" s="168">
        <f>'[2]Low Income'!J7</f>
        <v>0</v>
      </c>
      <c r="K162" s="169">
        <f t="shared" si="7"/>
        <v>0</v>
      </c>
      <c r="L162" s="170">
        <f t="shared" si="6"/>
        <v>0</v>
      </c>
      <c r="M162" s="171">
        <v>1</v>
      </c>
      <c r="N162" s="170">
        <f t="shared" si="8"/>
        <v>0</v>
      </c>
    </row>
    <row r="163" spans="1:14">
      <c r="A163" s="136" t="s">
        <v>209</v>
      </c>
      <c r="B163" s="136" t="s">
        <v>6</v>
      </c>
      <c r="C163" s="136" t="s">
        <v>211</v>
      </c>
      <c r="D163" s="136" t="s">
        <v>28</v>
      </c>
      <c r="E163" s="136">
        <v>1.2999999999999999E-3</v>
      </c>
      <c r="F163" s="136">
        <v>35</v>
      </c>
      <c r="G163" s="136">
        <v>7.0000000000000007E-2</v>
      </c>
      <c r="H163" s="136">
        <v>0.11</v>
      </c>
      <c r="I163" s="168">
        <f>'[2]Low Income'!I8</f>
        <v>0</v>
      </c>
      <c r="J163" s="168">
        <f>'[2]Low Income'!J8</f>
        <v>0</v>
      </c>
      <c r="K163" s="169">
        <f t="shared" si="7"/>
        <v>0</v>
      </c>
      <c r="L163" s="170">
        <f t="shared" si="6"/>
        <v>0</v>
      </c>
      <c r="M163" s="171">
        <v>1</v>
      </c>
      <c r="N163" s="170">
        <f t="shared" si="8"/>
        <v>0</v>
      </c>
    </row>
    <row r="164" spans="1:14">
      <c r="A164" s="136" t="s">
        <v>116</v>
      </c>
      <c r="B164" s="136" t="s">
        <v>6</v>
      </c>
      <c r="C164" s="136" t="s">
        <v>212</v>
      </c>
      <c r="D164" s="136" t="s">
        <v>28</v>
      </c>
      <c r="E164" s="136">
        <v>6.7999999999999996E-3</v>
      </c>
      <c r="F164" s="136">
        <v>35</v>
      </c>
      <c r="G164" s="136">
        <v>0.2</v>
      </c>
      <c r="H164" s="136">
        <v>0.42</v>
      </c>
      <c r="I164" s="168">
        <f>'[2]Low Income'!I9</f>
        <v>0</v>
      </c>
      <c r="J164" s="168">
        <f>'[2]Low Income'!J9</f>
        <v>0</v>
      </c>
      <c r="K164" s="169">
        <f t="shared" si="7"/>
        <v>0</v>
      </c>
      <c r="L164" s="170">
        <f t="shared" si="6"/>
        <v>0</v>
      </c>
      <c r="M164" s="171">
        <v>1</v>
      </c>
      <c r="N164" s="170">
        <f t="shared" si="8"/>
        <v>0</v>
      </c>
    </row>
    <row r="165" spans="1:14">
      <c r="A165" s="136" t="s">
        <v>117</v>
      </c>
      <c r="B165" s="136" t="s">
        <v>6</v>
      </c>
      <c r="C165" s="136" t="s">
        <v>213</v>
      </c>
      <c r="D165" s="136" t="s">
        <v>28</v>
      </c>
      <c r="E165" s="136">
        <v>5.3E-3</v>
      </c>
      <c r="F165" s="136">
        <v>35</v>
      </c>
      <c r="G165" s="136">
        <v>0.35</v>
      </c>
      <c r="H165" s="136">
        <v>0.64</v>
      </c>
      <c r="I165" s="168">
        <f>'[2]Low Income'!I10</f>
        <v>0</v>
      </c>
      <c r="J165" s="168">
        <f>'[2]Low Income'!J10</f>
        <v>0</v>
      </c>
      <c r="K165" s="169">
        <f t="shared" si="7"/>
        <v>0</v>
      </c>
      <c r="L165" s="170">
        <f t="shared" si="6"/>
        <v>0</v>
      </c>
      <c r="M165" s="171">
        <v>1</v>
      </c>
      <c r="N165" s="170">
        <f t="shared" si="8"/>
        <v>0</v>
      </c>
    </row>
    <row r="166" spans="1:14">
      <c r="A166" s="136" t="s">
        <v>118</v>
      </c>
      <c r="B166" s="136" t="s">
        <v>6</v>
      </c>
      <c r="C166" s="136" t="s">
        <v>207</v>
      </c>
      <c r="D166" s="136" t="s">
        <v>28</v>
      </c>
      <c r="E166" s="136">
        <v>13.48</v>
      </c>
      <c r="F166" s="136">
        <v>10</v>
      </c>
      <c r="G166" s="136">
        <v>437</v>
      </c>
      <c r="H166" s="136">
        <v>685.22435052766127</v>
      </c>
      <c r="I166" s="168">
        <f>'[2]Low Income'!I11</f>
        <v>0</v>
      </c>
      <c r="J166" s="168">
        <f>'[2]Low Income'!J11</f>
        <v>0</v>
      </c>
      <c r="K166" s="169">
        <f t="shared" si="7"/>
        <v>0</v>
      </c>
      <c r="L166" s="170">
        <f t="shared" si="6"/>
        <v>0</v>
      </c>
      <c r="M166" s="171">
        <v>1</v>
      </c>
      <c r="N166" s="170">
        <f t="shared" si="8"/>
        <v>0</v>
      </c>
    </row>
    <row r="167" spans="1:14">
      <c r="A167" s="136" t="s">
        <v>241</v>
      </c>
      <c r="B167" s="136" t="s">
        <v>6</v>
      </c>
      <c r="C167" s="136" t="s">
        <v>260</v>
      </c>
      <c r="D167" s="136" t="s">
        <v>28</v>
      </c>
      <c r="E167" s="136">
        <v>4.7999999999999996E-3</v>
      </c>
      <c r="F167" s="136">
        <v>20</v>
      </c>
      <c r="G167" s="136">
        <v>0.22</v>
      </c>
      <c r="H167" s="136">
        <v>0.4</v>
      </c>
      <c r="I167" s="168">
        <f>'[2]Low Income'!I12</f>
        <v>0</v>
      </c>
      <c r="J167" s="168">
        <f>'[2]Low Income'!J12</f>
        <v>0</v>
      </c>
      <c r="K167" s="169">
        <f t="shared" si="7"/>
        <v>0</v>
      </c>
      <c r="L167" s="170">
        <f t="shared" si="6"/>
        <v>0</v>
      </c>
      <c r="M167" s="171">
        <v>1</v>
      </c>
      <c r="N167" s="170">
        <f t="shared" si="8"/>
        <v>0</v>
      </c>
    </row>
    <row r="168" spans="1:14">
      <c r="A168" s="136" t="s">
        <v>400</v>
      </c>
      <c r="B168" s="136" t="s">
        <v>6</v>
      </c>
      <c r="C168" s="136" t="s">
        <v>219</v>
      </c>
      <c r="D168" s="136" t="s">
        <v>28</v>
      </c>
      <c r="E168" s="136">
        <v>1.71</v>
      </c>
      <c r="F168" s="136">
        <v>13</v>
      </c>
      <c r="G168" s="136">
        <v>50</v>
      </c>
      <c r="H168" s="136">
        <v>100</v>
      </c>
      <c r="I168" s="168">
        <f>'[2]Low Income'!I13</f>
        <v>0</v>
      </c>
      <c r="J168" s="168">
        <f>'[2]Low Income'!J13</f>
        <v>0</v>
      </c>
      <c r="K168" s="169">
        <f t="shared" si="7"/>
        <v>0</v>
      </c>
      <c r="L168" s="170">
        <f t="shared" si="6"/>
        <v>0</v>
      </c>
      <c r="M168" s="171">
        <v>1</v>
      </c>
      <c r="N168" s="170">
        <f t="shared" si="8"/>
        <v>0</v>
      </c>
    </row>
    <row r="169" spans="1:14">
      <c r="A169" s="136" t="s">
        <v>214</v>
      </c>
      <c r="B169" s="136" t="s">
        <v>6</v>
      </c>
      <c r="C169" s="136" t="s">
        <v>220</v>
      </c>
      <c r="D169" s="136" t="s">
        <v>28</v>
      </c>
      <c r="E169" s="136">
        <v>3.9600000000000004</v>
      </c>
      <c r="F169" s="136">
        <v>13</v>
      </c>
      <c r="G169" s="136">
        <v>100</v>
      </c>
      <c r="H169" s="136">
        <v>400</v>
      </c>
      <c r="I169" s="168">
        <f>'[2]Low Income'!I14</f>
        <v>0</v>
      </c>
      <c r="J169" s="168">
        <f>'[2]Low Income'!J14</f>
        <v>0</v>
      </c>
      <c r="K169" s="169">
        <f t="shared" si="7"/>
        <v>0</v>
      </c>
      <c r="L169" s="170">
        <f t="shared" si="6"/>
        <v>0</v>
      </c>
      <c r="M169" s="171">
        <v>1</v>
      </c>
      <c r="N169" s="170">
        <f t="shared" si="8"/>
        <v>0</v>
      </c>
    </row>
    <row r="170" spans="1:14">
      <c r="A170" s="136" t="s">
        <v>215</v>
      </c>
      <c r="B170" s="136" t="s">
        <v>6</v>
      </c>
      <c r="C170" s="136" t="s">
        <v>217</v>
      </c>
      <c r="D170" s="136" t="s">
        <v>28</v>
      </c>
      <c r="E170" s="136">
        <v>8.8000000000000007</v>
      </c>
      <c r="F170" s="136">
        <v>20</v>
      </c>
      <c r="G170" s="136">
        <v>300</v>
      </c>
      <c r="H170" s="136">
        <v>750</v>
      </c>
      <c r="I170" s="168">
        <f>'[2]Low Income'!I15</f>
        <v>0</v>
      </c>
      <c r="J170" s="168">
        <f>'[2]Low Income'!J15</f>
        <v>0</v>
      </c>
      <c r="K170" s="169">
        <f t="shared" si="7"/>
        <v>0</v>
      </c>
      <c r="L170" s="170">
        <f t="shared" si="6"/>
        <v>0</v>
      </c>
      <c r="M170" s="171">
        <v>1</v>
      </c>
      <c r="N170" s="170">
        <f t="shared" si="8"/>
        <v>0</v>
      </c>
    </row>
    <row r="171" spans="1:14">
      <c r="A171" s="136" t="s">
        <v>216</v>
      </c>
      <c r="B171" s="136" t="s">
        <v>6</v>
      </c>
      <c r="C171" s="136" t="s">
        <v>218</v>
      </c>
      <c r="D171" s="136" t="s">
        <v>28</v>
      </c>
      <c r="E171" s="136">
        <v>9.6</v>
      </c>
      <c r="F171" s="136">
        <v>20</v>
      </c>
      <c r="G171" s="136">
        <v>350</v>
      </c>
      <c r="H171" s="136">
        <v>1345</v>
      </c>
      <c r="I171" s="168">
        <f>'[2]Low Income'!I16</f>
        <v>0</v>
      </c>
      <c r="J171" s="168">
        <f>'[2]Low Income'!J16</f>
        <v>0</v>
      </c>
      <c r="K171" s="169">
        <f t="shared" si="7"/>
        <v>0</v>
      </c>
      <c r="L171" s="170">
        <f t="shared" si="6"/>
        <v>0</v>
      </c>
      <c r="M171" s="171">
        <v>1</v>
      </c>
      <c r="N171" s="170">
        <f t="shared" si="8"/>
        <v>0</v>
      </c>
    </row>
  </sheetData>
  <sheetProtection pivotTables="0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9"/>
  <sheetViews>
    <sheetView tabSelected="1" view="pageBreakPreview" topLeftCell="A349" zoomScale="60" zoomScaleNormal="100" workbookViewId="0">
      <selection activeCell="U342" sqref="U342"/>
    </sheetView>
  </sheetViews>
  <sheetFormatPr defaultRowHeight="12.75"/>
  <cols>
    <col min="1" max="1" width="5.42578125" style="9" bestFit="1" customWidth="1"/>
    <col min="2" max="2" width="54.5703125" customWidth="1"/>
    <col min="3" max="3" width="1.5703125" customWidth="1"/>
    <col min="4" max="4" width="15.85546875" bestFit="1" customWidth="1"/>
    <col min="5" max="5" width="9" style="3" bestFit="1" customWidth="1"/>
    <col min="6" max="6" width="16.42578125" bestFit="1" customWidth="1"/>
    <col min="7" max="7" width="7.5703125" style="3" bestFit="1" customWidth="1"/>
    <col min="8" max="8" width="15.42578125" bestFit="1" customWidth="1"/>
    <col min="9" max="9" width="9" style="3" bestFit="1" customWidth="1"/>
    <col min="10" max="10" width="15.140625" bestFit="1" customWidth="1"/>
    <col min="11" max="11" width="7.42578125" style="3" bestFit="1" customWidth="1"/>
    <col min="12" max="12" width="15.5703125" style="1" bestFit="1" customWidth="1"/>
    <col min="13" max="13" width="0.5703125" style="32" customWidth="1"/>
    <col min="14" max="14" width="3.140625" style="41" customWidth="1"/>
    <col min="15" max="17" width="3.140625" style="4" customWidth="1"/>
  </cols>
  <sheetData>
    <row r="1" spans="1:17" s="9" customFormat="1" ht="16.5" thickBot="1">
      <c r="B1" s="13" t="s">
        <v>31</v>
      </c>
      <c r="C1" s="7"/>
      <c r="D1" s="13" t="s">
        <v>32</v>
      </c>
      <c r="E1" s="14" t="s">
        <v>7</v>
      </c>
      <c r="F1" s="13" t="s">
        <v>33</v>
      </c>
      <c r="G1" s="14" t="s">
        <v>34</v>
      </c>
      <c r="H1" s="13" t="s">
        <v>35</v>
      </c>
      <c r="I1" s="14" t="s">
        <v>36</v>
      </c>
      <c r="J1" s="13" t="s">
        <v>37</v>
      </c>
      <c r="K1" s="14" t="s">
        <v>38</v>
      </c>
      <c r="L1" s="51" t="s">
        <v>39</v>
      </c>
      <c r="M1" s="31"/>
      <c r="N1" s="40"/>
    </row>
    <row r="2" spans="1:17" s="8" customFormat="1" ht="24.75" customHeight="1" thickBot="1">
      <c r="A2" s="15"/>
      <c r="B2" s="181" t="s">
        <v>482</v>
      </c>
      <c r="C2" s="182"/>
      <c r="D2" s="182"/>
      <c r="E2" s="182"/>
      <c r="F2" s="182"/>
      <c r="G2" s="182"/>
      <c r="H2" s="182"/>
      <c r="I2" s="182"/>
      <c r="J2" s="182"/>
      <c r="K2" s="182"/>
      <c r="L2" s="183"/>
      <c r="M2" s="32"/>
      <c r="N2" s="41"/>
      <c r="O2" s="37"/>
      <c r="P2" s="37"/>
      <c r="Q2" s="37"/>
    </row>
    <row r="3" spans="1:17" s="24" customFormat="1" ht="47.25" customHeight="1" thickBot="1">
      <c r="A3" s="9"/>
      <c r="B3" s="187" t="s">
        <v>18</v>
      </c>
      <c r="D3" s="184" t="s">
        <v>12</v>
      </c>
      <c r="E3" s="185"/>
      <c r="F3" s="184" t="s">
        <v>13</v>
      </c>
      <c r="G3" s="185"/>
      <c r="H3" s="184" t="s">
        <v>29</v>
      </c>
      <c r="I3" s="185"/>
      <c r="J3" s="184" t="s">
        <v>14</v>
      </c>
      <c r="K3" s="185"/>
      <c r="L3" s="52" t="s">
        <v>40</v>
      </c>
      <c r="M3" s="33"/>
      <c r="N3" s="42"/>
      <c r="O3" s="25"/>
      <c r="P3" s="25"/>
      <c r="Q3" s="25"/>
    </row>
    <row r="4" spans="1:17" ht="15.75" customHeight="1" thickBot="1">
      <c r="B4" s="188"/>
      <c r="C4" s="4"/>
      <c r="D4" s="17" t="s">
        <v>11</v>
      </c>
      <c r="E4" s="18" t="s">
        <v>17</v>
      </c>
      <c r="F4" s="17" t="s">
        <v>11</v>
      </c>
      <c r="G4" s="18" t="s">
        <v>17</v>
      </c>
      <c r="H4" s="17" t="s">
        <v>11</v>
      </c>
      <c r="I4" s="18" t="s">
        <v>17</v>
      </c>
      <c r="J4" s="17" t="s">
        <v>11</v>
      </c>
      <c r="K4" s="18" t="s">
        <v>17</v>
      </c>
      <c r="L4" s="53" t="s">
        <v>483</v>
      </c>
      <c r="M4" s="34"/>
      <c r="N4" s="43"/>
      <c r="O4" s="10"/>
      <c r="P4" s="10"/>
      <c r="Q4" s="10"/>
    </row>
    <row r="5" spans="1:17" ht="14.25">
      <c r="A5" s="9">
        <v>1</v>
      </c>
      <c r="B5" s="98" t="s">
        <v>130</v>
      </c>
      <c r="C5" s="56"/>
      <c r="D5" s="5">
        <v>1915346.577260592</v>
      </c>
      <c r="E5" s="79">
        <v>1.2344264253439869</v>
      </c>
      <c r="F5" s="5">
        <v>20650348.901649933</v>
      </c>
      <c r="G5" s="79">
        <v>3.3518704173924236</v>
      </c>
      <c r="H5" s="5">
        <v>1948311.7772605922</v>
      </c>
      <c r="I5" s="79">
        <v>1.2400762474078524</v>
      </c>
      <c r="J5" s="5">
        <v>-5151059.6071101595</v>
      </c>
      <c r="K5" s="79">
        <v>0.6614432311246452</v>
      </c>
      <c r="L5" s="128">
        <v>15093</v>
      </c>
      <c r="M5"/>
      <c r="N5" s="46"/>
      <c r="O5" s="46"/>
      <c r="P5" s="46"/>
      <c r="Q5" s="46"/>
    </row>
    <row r="6" spans="1:17" ht="14.25">
      <c r="A6" s="9">
        <v>2</v>
      </c>
      <c r="B6" s="87" t="s">
        <v>131</v>
      </c>
      <c r="C6" s="83"/>
      <c r="D6" s="6">
        <v>5927848.1832970642</v>
      </c>
      <c r="E6" s="80">
        <v>1.329745162946069</v>
      </c>
      <c r="F6" s="6">
        <v>38671652.182061866</v>
      </c>
      <c r="G6" s="80">
        <v>2.8074952640955524</v>
      </c>
      <c r="H6" s="6">
        <v>11728246.983297069</v>
      </c>
      <c r="I6" s="80">
        <v>1.9647589867033435</v>
      </c>
      <c r="J6" s="6">
        <v>-3771240.1820873991</v>
      </c>
      <c r="K6" s="80">
        <v>0.86363826604135108</v>
      </c>
      <c r="L6" s="129">
        <v>32548</v>
      </c>
      <c r="M6"/>
      <c r="N6" s="46"/>
      <c r="O6" s="46"/>
      <c r="P6" s="46"/>
      <c r="Q6" s="46"/>
    </row>
    <row r="7" spans="1:17" ht="14.25">
      <c r="A7" s="9">
        <v>3</v>
      </c>
      <c r="B7" s="87" t="s">
        <v>132</v>
      </c>
      <c r="C7" s="83"/>
      <c r="D7" s="6">
        <v>317502.87418623827</v>
      </c>
      <c r="E7" s="80">
        <v>1.0627749079993785</v>
      </c>
      <c r="F7" s="6">
        <v>7851583.350327665</v>
      </c>
      <c r="G7" s="80">
        <v>2.9163483260200005</v>
      </c>
      <c r="H7" s="6">
        <v>2229715.3901862386</v>
      </c>
      <c r="I7" s="80">
        <v>1.7092902706056319</v>
      </c>
      <c r="J7" s="6">
        <v>-978622.22880733944</v>
      </c>
      <c r="K7" s="80">
        <v>0.84593294959643017</v>
      </c>
      <c r="L7" s="129">
        <v>820</v>
      </c>
      <c r="M7"/>
      <c r="N7" s="46"/>
      <c r="O7" s="46"/>
      <c r="P7" s="46"/>
      <c r="Q7" s="46"/>
    </row>
    <row r="8" spans="1:17" ht="14.25">
      <c r="A8" s="9">
        <v>4</v>
      </c>
      <c r="B8" s="87" t="s">
        <v>133</v>
      </c>
      <c r="C8" s="83"/>
      <c r="D8" s="6">
        <v>693896.64387425408</v>
      </c>
      <c r="E8" s="80">
        <v>1.0724225213037675</v>
      </c>
      <c r="F8" s="6">
        <v>16330641.683308698</v>
      </c>
      <c r="G8" s="80">
        <v>2.7152501368629656</v>
      </c>
      <c r="H8" s="6">
        <v>860695.61935251579</v>
      </c>
      <c r="I8" s="80">
        <v>1.0914230352162189</v>
      </c>
      <c r="J8" s="6">
        <v>-5404679.2816250939</v>
      </c>
      <c r="K8" s="80">
        <v>0.65530949737495792</v>
      </c>
      <c r="L8" s="129">
        <v>30195</v>
      </c>
      <c r="M8"/>
      <c r="N8" s="46"/>
      <c r="O8" s="46"/>
      <c r="P8" s="46"/>
      <c r="Q8" s="46"/>
    </row>
    <row r="9" spans="1:17" ht="14.25">
      <c r="A9" s="9">
        <v>5</v>
      </c>
      <c r="B9" s="87" t="s">
        <v>243</v>
      </c>
      <c r="C9" s="83"/>
      <c r="D9" s="6">
        <v>482543.85199167172</v>
      </c>
      <c r="E9" s="80">
        <v>1.9820256829630909</v>
      </c>
      <c r="F9" s="6">
        <v>2296127.8263168754</v>
      </c>
      <c r="G9" s="80">
        <v>48.129060474484305</v>
      </c>
      <c r="H9" s="6">
        <v>472799.85199167172</v>
      </c>
      <c r="I9" s="80">
        <v>1.943486294683253</v>
      </c>
      <c r="J9" s="6">
        <v>-239645.40697961336</v>
      </c>
      <c r="K9" s="80">
        <v>0.80252779551158548</v>
      </c>
      <c r="L9" s="129">
        <v>2240</v>
      </c>
      <c r="M9"/>
      <c r="N9" s="105" t="s">
        <v>51</v>
      </c>
      <c r="O9" s="46"/>
      <c r="P9" s="46"/>
      <c r="Q9" s="46"/>
    </row>
    <row r="10" spans="1:17" s="8" customFormat="1" ht="12.75" customHeight="1">
      <c r="A10" s="9">
        <v>6</v>
      </c>
      <c r="B10" s="87" t="s">
        <v>290</v>
      </c>
      <c r="C10" s="83"/>
      <c r="D10" s="6">
        <v>290620.75583426259</v>
      </c>
      <c r="E10" s="80">
        <v>1.3617072565917157</v>
      </c>
      <c r="F10" s="6">
        <v>1935623.581374981</v>
      </c>
      <c r="G10" s="80">
        <v>6.5807890722555209</v>
      </c>
      <c r="H10" s="6">
        <v>326132.96814196254</v>
      </c>
      <c r="I10" s="80">
        <v>1.4246759095528203</v>
      </c>
      <c r="J10" s="6">
        <v>-423385.12937350897</v>
      </c>
      <c r="K10" s="80">
        <v>0.72099374532166505</v>
      </c>
      <c r="L10" s="129">
        <v>1602</v>
      </c>
      <c r="M10"/>
      <c r="N10" s="46"/>
      <c r="O10" s="46"/>
      <c r="P10" s="46"/>
      <c r="Q10" s="46"/>
    </row>
    <row r="11" spans="1:17" s="8" customFormat="1" ht="12.75" customHeight="1">
      <c r="A11" s="9">
        <v>7</v>
      </c>
      <c r="B11" s="87" t="s">
        <v>274</v>
      </c>
      <c r="C11" s="83"/>
      <c r="D11" s="6">
        <v>919004.36192586704</v>
      </c>
      <c r="E11" s="80">
        <v>2.5140104809322352</v>
      </c>
      <c r="F11" s="6">
        <v>2825519.4774400005</v>
      </c>
      <c r="G11" s="80">
        <v>6.07274592</v>
      </c>
      <c r="H11" s="6">
        <v>919004.36192586704</v>
      </c>
      <c r="I11" s="80">
        <v>2.5140104809322352</v>
      </c>
      <c r="J11" s="6">
        <v>-193503.76927413302</v>
      </c>
      <c r="K11" s="80">
        <v>0.88746562708075605</v>
      </c>
      <c r="L11" s="129">
        <v>278500</v>
      </c>
      <c r="M11"/>
      <c r="N11" s="105" t="s">
        <v>275</v>
      </c>
      <c r="O11" s="46"/>
      <c r="P11" s="46"/>
      <c r="Q11" s="46"/>
    </row>
    <row r="12" spans="1:17" s="8" customFormat="1" ht="12.75" customHeight="1" thickBot="1">
      <c r="A12" s="9">
        <v>8</v>
      </c>
      <c r="B12" s="99" t="s">
        <v>242</v>
      </c>
      <c r="C12" s="100"/>
      <c r="D12" s="6">
        <v>-1380000</v>
      </c>
      <c r="E12" s="80">
        <v>0</v>
      </c>
      <c r="F12" s="6">
        <v>0</v>
      </c>
      <c r="G12" s="126" t="s">
        <v>16</v>
      </c>
      <c r="H12" s="6">
        <v>-1380000</v>
      </c>
      <c r="I12" s="80">
        <v>0</v>
      </c>
      <c r="J12" s="6">
        <v>-1380000</v>
      </c>
      <c r="K12" s="126">
        <v>0</v>
      </c>
      <c r="L12" s="129">
        <v>0</v>
      </c>
      <c r="M12"/>
      <c r="N12" s="46"/>
      <c r="O12" s="46"/>
      <c r="P12" s="46"/>
      <c r="Q12" s="46"/>
    </row>
    <row r="13" spans="1:17" s="8" customFormat="1" ht="12.75" customHeight="1" thickBot="1">
      <c r="A13" s="9">
        <v>9</v>
      </c>
      <c r="B13" s="73" t="s">
        <v>9</v>
      </c>
      <c r="C13" s="97"/>
      <c r="D13" s="62">
        <v>9166763.2483699508</v>
      </c>
      <c r="E13" s="127">
        <v>1.2080127138496355</v>
      </c>
      <c r="F13" s="62">
        <v>90561497.00248003</v>
      </c>
      <c r="G13" s="127">
        <v>3.0238959890523764</v>
      </c>
      <c r="H13" s="62">
        <v>17104906.952155914</v>
      </c>
      <c r="I13" s="127">
        <v>1.4740021249787238</v>
      </c>
      <c r="J13" s="62">
        <v>-17542135.605257247</v>
      </c>
      <c r="K13" s="127">
        <v>0.75199566853686339</v>
      </c>
      <c r="L13" s="130">
        <v>82498</v>
      </c>
      <c r="M13"/>
      <c r="N13" s="105" t="s">
        <v>275</v>
      </c>
      <c r="O13" s="46"/>
      <c r="P13" s="46"/>
      <c r="Q13" s="46"/>
    </row>
    <row r="14" spans="1:17" s="8" customFormat="1" ht="12.75" customHeight="1">
      <c r="A14" s="15"/>
      <c r="D14" s="26"/>
      <c r="E14" s="27"/>
      <c r="F14" s="26"/>
      <c r="G14" s="27"/>
      <c r="H14" s="26"/>
      <c r="I14" s="27"/>
      <c r="J14" s="26"/>
      <c r="K14" s="27"/>
      <c r="L14" s="22"/>
      <c r="M14" s="35"/>
      <c r="N14" s="44"/>
      <c r="O14" s="12"/>
      <c r="P14" s="12"/>
      <c r="Q14" s="12"/>
    </row>
    <row r="15" spans="1:17" s="8" customFormat="1" ht="12.75" customHeight="1">
      <c r="A15" s="15"/>
      <c r="B15" s="8" t="s">
        <v>47</v>
      </c>
      <c r="D15" s="26"/>
      <c r="E15" s="27"/>
      <c r="F15" s="26"/>
      <c r="G15" s="27"/>
      <c r="H15" s="26"/>
      <c r="I15" s="27"/>
      <c r="J15" s="26"/>
      <c r="K15" s="27"/>
      <c r="L15" s="22"/>
      <c r="M15" s="35"/>
      <c r="N15" s="44"/>
      <c r="O15" s="12"/>
      <c r="P15" s="12"/>
      <c r="Q15" s="12"/>
    </row>
    <row r="16" spans="1:17" s="8" customFormat="1" ht="12.75" customHeight="1">
      <c r="A16" s="15"/>
      <c r="B16" s="186" t="s">
        <v>493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35"/>
      <c r="N16" s="44"/>
      <c r="O16" s="12"/>
      <c r="P16" s="12"/>
      <c r="Q16" s="12"/>
    </row>
    <row r="17" spans="1:17" s="8" customFormat="1" ht="12.75" customHeight="1">
      <c r="A17" s="15"/>
      <c r="B17" s="186" t="s">
        <v>276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35"/>
      <c r="N17" s="44"/>
      <c r="O17" s="12"/>
      <c r="P17" s="12"/>
      <c r="Q17" s="12"/>
    </row>
    <row r="18" spans="1:17" s="8" customFormat="1" ht="12.75" customHeight="1">
      <c r="A18" s="15"/>
      <c r="D18" s="26"/>
      <c r="E18" s="27"/>
      <c r="F18" s="26"/>
      <c r="G18" s="27"/>
      <c r="H18" s="26"/>
      <c r="I18" s="27"/>
      <c r="J18" s="26"/>
      <c r="K18" s="27"/>
      <c r="L18" s="22"/>
      <c r="M18" s="35"/>
      <c r="N18" s="44"/>
      <c r="O18" s="12"/>
      <c r="P18" s="12"/>
      <c r="Q18" s="12"/>
    </row>
    <row r="19" spans="1:17" s="8" customFormat="1" ht="12.75" customHeight="1">
      <c r="A19" s="15"/>
      <c r="D19" s="26"/>
      <c r="E19" s="27"/>
      <c r="F19" s="26"/>
      <c r="G19" s="27"/>
      <c r="H19" s="26"/>
      <c r="I19" s="27"/>
      <c r="J19" s="26"/>
      <c r="K19" s="27"/>
      <c r="L19" s="22"/>
      <c r="M19" s="35"/>
      <c r="N19" s="44"/>
      <c r="O19" s="12"/>
      <c r="P19" s="12"/>
      <c r="Q19" s="12"/>
    </row>
    <row r="20" spans="1:17" s="8" customFormat="1" ht="12.75" customHeight="1">
      <c r="A20" s="15"/>
      <c r="D20" s="26"/>
      <c r="E20" s="27"/>
      <c r="F20" s="26"/>
      <c r="G20" s="27"/>
      <c r="H20" s="26"/>
      <c r="I20" s="27"/>
      <c r="J20" s="26"/>
      <c r="K20" s="27"/>
      <c r="L20" s="22"/>
      <c r="M20" s="35"/>
      <c r="N20" s="44"/>
      <c r="O20" s="12"/>
      <c r="P20" s="12"/>
      <c r="Q20" s="12"/>
    </row>
    <row r="21" spans="1:17" s="8" customFormat="1" ht="12.75" customHeight="1">
      <c r="A21" s="15"/>
      <c r="D21" s="26"/>
      <c r="E21" s="27"/>
      <c r="F21" s="26"/>
      <c r="G21" s="27"/>
      <c r="H21" s="26"/>
      <c r="I21" s="27"/>
      <c r="J21" s="26"/>
      <c r="K21" s="27"/>
      <c r="L21" s="22"/>
      <c r="M21" s="35"/>
      <c r="N21" s="44"/>
      <c r="O21" s="12"/>
      <c r="P21" s="12"/>
      <c r="Q21" s="12"/>
    </row>
    <row r="22" spans="1:17" s="8" customFormat="1" ht="12.75" customHeight="1">
      <c r="A22" s="15"/>
      <c r="D22" s="26"/>
      <c r="E22" s="27"/>
      <c r="F22" s="26"/>
      <c r="G22" s="27"/>
      <c r="H22" s="26"/>
      <c r="I22" s="27"/>
      <c r="J22" s="26"/>
      <c r="K22" s="27"/>
      <c r="L22" s="22"/>
      <c r="M22" s="35"/>
      <c r="N22" s="44"/>
      <c r="O22" s="180" t="s">
        <v>492</v>
      </c>
      <c r="P22" s="12"/>
      <c r="Q22" s="12"/>
    </row>
    <row r="23" spans="1:17" s="8" customFormat="1" ht="12.75" customHeight="1">
      <c r="A23" s="15"/>
      <c r="D23" s="26"/>
      <c r="E23" s="27"/>
      <c r="F23" s="26"/>
      <c r="G23" s="27"/>
      <c r="H23" s="26"/>
      <c r="I23" s="27"/>
      <c r="J23" s="26"/>
      <c r="K23" s="27"/>
      <c r="L23" s="22"/>
      <c r="M23" s="35"/>
      <c r="N23" s="44"/>
      <c r="O23" s="180"/>
      <c r="P23" s="12"/>
      <c r="Q23" s="12"/>
    </row>
    <row r="24" spans="1:17" s="8" customFormat="1" ht="12.75" customHeight="1">
      <c r="A24" s="15"/>
      <c r="D24" s="26"/>
      <c r="E24" s="27"/>
      <c r="F24" s="26"/>
      <c r="G24" s="27"/>
      <c r="H24" s="26"/>
      <c r="I24" s="27"/>
      <c r="J24" s="26"/>
      <c r="K24" s="27"/>
      <c r="L24" s="22"/>
      <c r="M24" s="35"/>
      <c r="N24" s="44"/>
      <c r="O24" s="180"/>
      <c r="P24" s="12"/>
      <c r="Q24" s="12"/>
    </row>
    <row r="25" spans="1:17" s="8" customFormat="1" ht="12.75" customHeight="1">
      <c r="A25" s="15"/>
      <c r="D25" s="26"/>
      <c r="E25" s="27"/>
      <c r="F25" s="26"/>
      <c r="G25" s="27"/>
      <c r="H25" s="26"/>
      <c r="I25" s="27"/>
      <c r="J25" s="26"/>
      <c r="K25" s="27"/>
      <c r="L25" s="22"/>
      <c r="M25" s="35"/>
      <c r="N25" s="44"/>
      <c r="O25" s="180"/>
      <c r="P25" s="12"/>
      <c r="Q25" s="12"/>
    </row>
    <row r="26" spans="1:17" s="8" customFormat="1" ht="12.75" customHeight="1">
      <c r="A26" s="15"/>
      <c r="D26" s="26"/>
      <c r="E26" s="27"/>
      <c r="F26" s="26"/>
      <c r="G26" s="27"/>
      <c r="H26" s="26"/>
      <c r="I26" s="27"/>
      <c r="J26" s="26"/>
      <c r="K26" s="27"/>
      <c r="L26" s="22"/>
      <c r="M26" s="35"/>
      <c r="N26" s="44"/>
      <c r="O26" s="180"/>
      <c r="P26" s="12"/>
      <c r="Q26" s="12"/>
    </row>
    <row r="27" spans="1:17" s="8" customFormat="1" ht="12.75" customHeight="1">
      <c r="A27" s="15"/>
      <c r="D27" s="26"/>
      <c r="E27" s="27"/>
      <c r="F27" s="26"/>
      <c r="G27" s="27"/>
      <c r="H27" s="26"/>
      <c r="I27" s="27"/>
      <c r="J27" s="26"/>
      <c r="K27" s="27"/>
      <c r="L27" s="22"/>
      <c r="M27" s="35"/>
      <c r="N27" s="44"/>
      <c r="O27" s="180"/>
      <c r="P27" s="12"/>
      <c r="Q27" s="12"/>
    </row>
    <row r="28" spans="1:17" s="8" customFormat="1" ht="12.75" customHeight="1">
      <c r="A28" s="15"/>
      <c r="D28" s="26"/>
      <c r="E28" s="27"/>
      <c r="F28" s="26"/>
      <c r="G28" s="27"/>
      <c r="H28" s="26"/>
      <c r="I28" s="27"/>
      <c r="J28" s="26"/>
      <c r="K28" s="27"/>
      <c r="L28" s="22"/>
      <c r="M28" s="35"/>
      <c r="N28" s="180" t="s">
        <v>331</v>
      </c>
      <c r="O28" s="180"/>
      <c r="P28" s="180" t="s">
        <v>481</v>
      </c>
      <c r="Q28" s="180" t="s">
        <v>478</v>
      </c>
    </row>
    <row r="29" spans="1:17" s="8" customFormat="1" ht="11.25" customHeight="1">
      <c r="A29" s="15"/>
      <c r="D29" s="26"/>
      <c r="E29" s="27"/>
      <c r="F29" s="26"/>
      <c r="G29" s="27"/>
      <c r="H29" s="26"/>
      <c r="I29" s="27"/>
      <c r="J29" s="26"/>
      <c r="K29" s="27"/>
      <c r="L29" s="22"/>
      <c r="M29" s="190"/>
      <c r="N29" s="180"/>
      <c r="O29" s="180"/>
      <c r="P29" s="180"/>
      <c r="Q29" s="180"/>
    </row>
    <row r="30" spans="1:17" s="8" customFormat="1" ht="12.75" customHeight="1">
      <c r="A30" s="15"/>
      <c r="D30" s="26"/>
      <c r="E30" s="27"/>
      <c r="F30" s="26"/>
      <c r="G30" s="27"/>
      <c r="H30" s="26"/>
      <c r="I30" s="27"/>
      <c r="J30" s="26"/>
      <c r="K30" s="27"/>
      <c r="L30" s="22"/>
      <c r="M30" s="190"/>
      <c r="N30" s="180"/>
      <c r="O30" s="180"/>
      <c r="P30" s="180"/>
      <c r="Q30" s="180"/>
    </row>
    <row r="31" spans="1:17" s="8" customFormat="1" ht="12.75" customHeight="1">
      <c r="A31" s="15"/>
      <c r="D31" s="26"/>
      <c r="E31" s="27"/>
      <c r="F31" s="26"/>
      <c r="G31" s="27"/>
      <c r="H31" s="26"/>
      <c r="I31" s="27"/>
      <c r="J31" s="26"/>
      <c r="K31" s="27"/>
      <c r="L31" s="22"/>
      <c r="M31" s="190"/>
      <c r="N31" s="180"/>
      <c r="O31" s="180"/>
      <c r="P31" s="180"/>
      <c r="Q31" s="180"/>
    </row>
    <row r="32" spans="1:17" s="8" customFormat="1" ht="12.75" customHeight="1">
      <c r="A32" s="15"/>
      <c r="D32" s="26"/>
      <c r="E32" s="27"/>
      <c r="F32" s="26"/>
      <c r="G32" s="27"/>
      <c r="H32" s="26"/>
      <c r="I32" s="27"/>
      <c r="J32" s="26"/>
      <c r="K32" s="27"/>
      <c r="L32" s="22"/>
      <c r="M32" s="190"/>
      <c r="N32" s="180"/>
      <c r="O32" s="180"/>
      <c r="P32" s="180"/>
      <c r="Q32" s="180"/>
    </row>
    <row r="33" spans="1:17" s="8" customFormat="1" ht="12.75" customHeight="1">
      <c r="A33" s="15"/>
      <c r="D33" s="26"/>
      <c r="E33" s="27"/>
      <c r="F33" s="26"/>
      <c r="G33" s="27"/>
      <c r="H33" s="26"/>
      <c r="I33" s="27"/>
      <c r="J33" s="26"/>
      <c r="K33" s="27"/>
      <c r="L33" s="22"/>
      <c r="M33" s="190"/>
      <c r="N33" s="180"/>
      <c r="O33" s="180"/>
      <c r="P33" s="180"/>
      <c r="Q33" s="180"/>
    </row>
    <row r="34" spans="1:17" s="8" customFormat="1" ht="12.75" customHeight="1">
      <c r="A34" s="15"/>
      <c r="D34" s="26"/>
      <c r="E34" s="27"/>
      <c r="F34" s="26"/>
      <c r="G34" s="27"/>
      <c r="H34" s="26"/>
      <c r="I34" s="27"/>
      <c r="J34" s="26"/>
      <c r="K34" s="27"/>
      <c r="L34" s="22"/>
      <c r="M34" s="190"/>
      <c r="N34" s="180"/>
      <c r="O34" s="180"/>
      <c r="P34" s="180"/>
      <c r="Q34" s="180"/>
    </row>
    <row r="35" spans="1:17" s="8" customFormat="1" ht="12.75" customHeight="1">
      <c r="A35" s="15"/>
      <c r="D35" s="26"/>
      <c r="E35" s="27"/>
      <c r="F35" s="26"/>
      <c r="G35" s="27"/>
      <c r="H35" s="26"/>
      <c r="I35" s="27"/>
      <c r="J35" s="26"/>
      <c r="K35" s="27"/>
      <c r="L35" s="22"/>
      <c r="M35" s="190"/>
      <c r="N35" s="180"/>
      <c r="O35" s="180"/>
      <c r="P35" s="180"/>
      <c r="Q35" s="180"/>
    </row>
    <row r="36" spans="1:17" s="8" customFormat="1" ht="12.75" customHeight="1">
      <c r="A36" s="15"/>
      <c r="D36" s="26"/>
      <c r="E36" s="27"/>
      <c r="F36" s="26"/>
      <c r="G36" s="27"/>
      <c r="H36" s="26"/>
      <c r="I36" s="27"/>
      <c r="J36" s="26"/>
      <c r="K36" s="27"/>
      <c r="L36" s="22"/>
      <c r="M36" s="190"/>
      <c r="N36" s="180"/>
      <c r="O36" s="180"/>
      <c r="P36" s="180"/>
      <c r="Q36" s="180"/>
    </row>
    <row r="37" spans="1:17" s="8" customFormat="1" ht="12.75" customHeight="1">
      <c r="A37" s="15"/>
      <c r="D37" s="26"/>
      <c r="E37" s="27"/>
      <c r="F37" s="26"/>
      <c r="G37" s="27"/>
      <c r="H37" s="26"/>
      <c r="I37" s="27"/>
      <c r="J37" s="26"/>
      <c r="K37" s="27"/>
      <c r="L37" s="22"/>
      <c r="M37" s="190"/>
      <c r="N37" s="180"/>
      <c r="O37" s="180"/>
      <c r="P37" s="180"/>
      <c r="Q37" s="180"/>
    </row>
    <row r="38" spans="1:17" s="8" customFormat="1" ht="12.75" customHeight="1">
      <c r="A38" s="15"/>
      <c r="D38" s="26"/>
      <c r="E38" s="27"/>
      <c r="F38" s="26"/>
      <c r="G38" s="27"/>
      <c r="H38" s="26"/>
      <c r="I38" s="27"/>
      <c r="J38" s="26"/>
      <c r="K38" s="27"/>
      <c r="L38" s="22"/>
      <c r="M38" s="190"/>
      <c r="N38" s="180"/>
      <c r="O38" s="180"/>
      <c r="P38" s="180"/>
      <c r="Q38" s="180"/>
    </row>
    <row r="39" spans="1:17" s="8" customFormat="1" ht="12.75" customHeight="1">
      <c r="A39" s="15"/>
      <c r="D39" s="26"/>
      <c r="E39" s="27"/>
      <c r="F39" s="26"/>
      <c r="G39" s="27"/>
      <c r="H39" s="26"/>
      <c r="I39" s="27"/>
      <c r="J39" s="26"/>
      <c r="K39" s="27"/>
      <c r="L39" s="22"/>
      <c r="M39" s="190"/>
      <c r="N39" s="180"/>
      <c r="O39" s="180"/>
      <c r="P39" s="180"/>
      <c r="Q39" s="180"/>
    </row>
    <row r="40" spans="1:17" s="8" customFormat="1" ht="12.75" customHeight="1">
      <c r="A40" s="15"/>
      <c r="D40" s="26"/>
      <c r="E40" s="27"/>
      <c r="F40" s="26"/>
      <c r="G40" s="27"/>
      <c r="H40" s="26"/>
      <c r="I40" s="27"/>
      <c r="J40" s="26"/>
      <c r="K40" s="27"/>
      <c r="L40" s="22"/>
      <c r="M40" s="190"/>
      <c r="N40" s="180"/>
      <c r="O40" s="180"/>
      <c r="P40" s="180"/>
      <c r="Q40" s="180"/>
    </row>
    <row r="41" spans="1:17" ht="12.75" customHeight="1" thickBot="1">
      <c r="A41" s="15"/>
      <c r="B41" s="8"/>
      <c r="C41" s="8"/>
      <c r="D41" s="26"/>
      <c r="E41" s="27"/>
      <c r="F41" s="26"/>
      <c r="G41" s="27"/>
      <c r="H41" s="26"/>
      <c r="I41" s="27"/>
      <c r="J41" s="26"/>
      <c r="K41" s="27"/>
      <c r="L41" s="22"/>
      <c r="M41" s="190"/>
      <c r="N41" s="180"/>
      <c r="O41" s="180"/>
      <c r="P41" s="180"/>
      <c r="Q41" s="180"/>
    </row>
    <row r="42" spans="1:17" s="2" customFormat="1" ht="47.25" customHeight="1" thickBot="1">
      <c r="A42" s="15"/>
      <c r="B42" s="181" t="s">
        <v>484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3"/>
      <c r="M42" s="36"/>
      <c r="N42" s="45"/>
      <c r="O42" s="39"/>
      <c r="P42" s="39"/>
      <c r="Q42" s="39"/>
    </row>
    <row r="43" spans="1:17" ht="26.25" thickBot="1">
      <c r="A43" s="23"/>
      <c r="B43" s="187" t="s">
        <v>8</v>
      </c>
      <c r="C43" s="89"/>
      <c r="D43" s="184" t="s">
        <v>12</v>
      </c>
      <c r="E43" s="185"/>
      <c r="F43" s="194" t="s">
        <v>13</v>
      </c>
      <c r="G43" s="195"/>
      <c r="H43" s="194" t="s">
        <v>29</v>
      </c>
      <c r="I43" s="195"/>
      <c r="J43" s="194" t="s">
        <v>14</v>
      </c>
      <c r="K43" s="195"/>
      <c r="L43" s="52" t="s">
        <v>40</v>
      </c>
    </row>
    <row r="44" spans="1:17" ht="13.5" thickBot="1">
      <c r="B44" s="191"/>
      <c r="C44" s="91"/>
      <c r="D44" s="17" t="s">
        <v>11</v>
      </c>
      <c r="E44" s="18" t="s">
        <v>17</v>
      </c>
      <c r="F44" s="17" t="s">
        <v>11</v>
      </c>
      <c r="G44" s="18" t="s">
        <v>17</v>
      </c>
      <c r="H44" s="17" t="s">
        <v>11</v>
      </c>
      <c r="I44" s="18" t="s">
        <v>17</v>
      </c>
      <c r="J44" s="17" t="s">
        <v>11</v>
      </c>
      <c r="K44" s="18" t="s">
        <v>17</v>
      </c>
      <c r="L44" s="53" t="s">
        <v>483</v>
      </c>
      <c r="M44" s="35"/>
      <c r="N44" s="44"/>
      <c r="O44" s="38"/>
      <c r="P44" s="38"/>
      <c r="Q44" s="38"/>
    </row>
    <row r="45" spans="1:17">
      <c r="A45" s="9">
        <v>1</v>
      </c>
      <c r="B45" s="88" t="s">
        <v>315</v>
      </c>
      <c r="C45" s="83"/>
      <c r="D45" s="6">
        <v>867224.12759695994</v>
      </c>
      <c r="E45" s="81">
        <v>1.5705421892085263</v>
      </c>
      <c r="F45" s="6">
        <v>4560743.8067176882</v>
      </c>
      <c r="G45" s="81">
        <v>3.400391477219836</v>
      </c>
      <c r="H45" s="6">
        <v>1187224.1275969599</v>
      </c>
      <c r="I45" s="81">
        <v>1.9893534396641332</v>
      </c>
      <c r="J45" s="6">
        <v>-480204.86856901366</v>
      </c>
      <c r="K45" s="81">
        <v>0.83253120854567164</v>
      </c>
      <c r="L45" s="20">
        <v>4000</v>
      </c>
      <c r="M45" s="35"/>
      <c r="N45" s="44"/>
      <c r="O45" s="38"/>
      <c r="P45" s="38"/>
      <c r="Q45" s="38"/>
    </row>
    <row r="46" spans="1:17">
      <c r="A46" s="9">
        <v>2</v>
      </c>
      <c r="B46" s="88" t="s">
        <v>403</v>
      </c>
      <c r="C46" s="83"/>
      <c r="D46" s="6">
        <v>46762.163342510001</v>
      </c>
      <c r="E46" s="81">
        <v>1.2852743005277574</v>
      </c>
      <c r="F46" s="6">
        <v>364381.87164214102</v>
      </c>
      <c r="G46" s="81">
        <v>2.7783400275360712</v>
      </c>
      <c r="H46" s="6">
        <v>105682.16334251</v>
      </c>
      <c r="I46" s="81">
        <v>2.0064967937381906</v>
      </c>
      <c r="J46" s="6">
        <v>-41475.174785561831</v>
      </c>
      <c r="K46" s="81">
        <v>0.83551866825110432</v>
      </c>
      <c r="L46" s="20">
        <v>300</v>
      </c>
      <c r="M46" s="35"/>
      <c r="N46" s="44"/>
      <c r="O46" s="38"/>
      <c r="P46" s="38"/>
      <c r="Q46" s="38"/>
    </row>
    <row r="47" spans="1:17">
      <c r="A47" s="9">
        <v>3</v>
      </c>
      <c r="B47" s="88" t="s">
        <v>86</v>
      </c>
      <c r="C47" s="83"/>
      <c r="D47" s="6">
        <v>-5257.223076675833</v>
      </c>
      <c r="E47" s="81">
        <v>0.74489406654329227</v>
      </c>
      <c r="F47" s="6">
        <v>26210.469911085922</v>
      </c>
      <c r="G47" s="81">
        <v>2.0174871859893604</v>
      </c>
      <c r="H47" s="6">
        <v>-649.223076675833</v>
      </c>
      <c r="I47" s="81">
        <v>0.95942355770776044</v>
      </c>
      <c r="J47" s="6">
        <v>-11845.699785724657</v>
      </c>
      <c r="K47" s="81">
        <v>0.56443991210878608</v>
      </c>
      <c r="L47" s="20">
        <v>160</v>
      </c>
      <c r="M47" s="35"/>
      <c r="N47" s="44"/>
      <c r="O47" s="38"/>
      <c r="P47" s="38"/>
      <c r="Q47" s="38"/>
    </row>
    <row r="48" spans="1:17">
      <c r="A48" s="9">
        <v>4</v>
      </c>
      <c r="B48" s="88" t="s">
        <v>60</v>
      </c>
      <c r="C48" s="83"/>
      <c r="D48" s="6">
        <v>-6420.4576215879706</v>
      </c>
      <c r="E48" s="81">
        <v>0.53135345827825031</v>
      </c>
      <c r="F48" s="6">
        <v>8682.6747611574428</v>
      </c>
      <c r="G48" s="81">
        <v>1.5070175043011647</v>
      </c>
      <c r="H48" s="6">
        <v>-1470.4576215879706</v>
      </c>
      <c r="I48" s="81">
        <v>0.83194770038994625</v>
      </c>
      <c r="J48" s="6">
        <v>-6779.9756413947753</v>
      </c>
      <c r="K48" s="81">
        <v>0.51776614021595457</v>
      </c>
      <c r="L48" s="20">
        <v>25</v>
      </c>
      <c r="M48" s="35"/>
      <c r="N48" s="44"/>
      <c r="O48" s="38"/>
      <c r="P48" s="38"/>
      <c r="Q48" s="38"/>
    </row>
    <row r="49" spans="1:17">
      <c r="A49" s="9">
        <v>5</v>
      </c>
      <c r="B49" s="88" t="s">
        <v>61</v>
      </c>
      <c r="C49" s="83"/>
      <c r="D49" s="6">
        <v>-7583.9667273489831</v>
      </c>
      <c r="E49" s="81">
        <v>0.46013904275704848</v>
      </c>
      <c r="F49" s="6">
        <v>4609.8217731669974</v>
      </c>
      <c r="G49" s="81">
        <v>1.2625183242122435</v>
      </c>
      <c r="H49" s="6">
        <v>-535.96672734898311</v>
      </c>
      <c r="I49" s="81">
        <v>0.92343332466443095</v>
      </c>
      <c r="J49" s="6">
        <v>-5257.8554483895568</v>
      </c>
      <c r="K49" s="81">
        <v>0.55144980697933066</v>
      </c>
      <c r="L49" s="20">
        <v>20</v>
      </c>
      <c r="M49" s="35"/>
      <c r="N49" s="44"/>
      <c r="O49" s="38"/>
      <c r="P49" s="38"/>
      <c r="Q49" s="38"/>
    </row>
    <row r="50" spans="1:17">
      <c r="A50" s="9">
        <v>6</v>
      </c>
      <c r="B50" s="88" t="s">
        <v>92</v>
      </c>
      <c r="C50" s="83"/>
      <c r="D50" s="6">
        <v>6636.7297218416425</v>
      </c>
      <c r="E50" s="81">
        <v>2.8353787947570912</v>
      </c>
      <c r="F50" s="6">
        <v>21300.245062418806</v>
      </c>
      <c r="G50" s="81">
        <v>5.7124435978802666</v>
      </c>
      <c r="H50" s="6">
        <v>6252.7297218416425</v>
      </c>
      <c r="I50" s="81">
        <v>2.5631824304604107</v>
      </c>
      <c r="J50" s="6">
        <v>-539.22674219706278</v>
      </c>
      <c r="K50" s="81">
        <v>0.95003438496125414</v>
      </c>
      <c r="L50" s="20">
        <v>10</v>
      </c>
      <c r="M50" s="35"/>
      <c r="N50" s="44"/>
      <c r="O50" s="38"/>
      <c r="P50" s="38"/>
      <c r="Q50" s="38"/>
    </row>
    <row r="51" spans="1:17">
      <c r="A51" s="9">
        <v>7</v>
      </c>
      <c r="B51" s="88" t="s">
        <v>91</v>
      </c>
      <c r="C51" s="83"/>
      <c r="D51" s="6">
        <v>44498.031360567024</v>
      </c>
      <c r="E51" s="81">
        <v>1.396242487627489</v>
      </c>
      <c r="F51" s="6">
        <v>268328.46848252218</v>
      </c>
      <c r="G51" s="81">
        <v>2.9115117968478872</v>
      </c>
      <c r="H51" s="6">
        <v>81798.031360567024</v>
      </c>
      <c r="I51" s="81">
        <v>2.0906404181408935</v>
      </c>
      <c r="J51" s="6">
        <v>-22073.369870192488</v>
      </c>
      <c r="K51" s="81">
        <v>0.87659642783411784</v>
      </c>
      <c r="L51" s="20">
        <v>125</v>
      </c>
      <c r="M51" s="35"/>
      <c r="N51" s="44"/>
      <c r="O51" s="38"/>
      <c r="P51" s="38"/>
      <c r="Q51" s="38"/>
    </row>
    <row r="52" spans="1:17">
      <c r="A52" s="9">
        <v>8</v>
      </c>
      <c r="B52" s="88" t="s">
        <v>121</v>
      </c>
      <c r="C52" s="83"/>
      <c r="D52" s="6">
        <v>-4079.6389116426126</v>
      </c>
      <c r="E52" s="81">
        <v>0.77335339379763268</v>
      </c>
      <c r="F52" s="6">
        <v>384.18941401905613</v>
      </c>
      <c r="G52" s="81">
        <v>1.0170750850675137</v>
      </c>
      <c r="H52" s="6">
        <v>170.36108835738696</v>
      </c>
      <c r="I52" s="81">
        <v>1.0454296235619698</v>
      </c>
      <c r="J52" s="6">
        <v>-2651.6377855777932</v>
      </c>
      <c r="K52" s="81">
        <v>0.59652491784587813</v>
      </c>
      <c r="L52" s="20">
        <v>5</v>
      </c>
      <c r="M52" s="35"/>
      <c r="N52" s="44"/>
      <c r="O52" s="38"/>
      <c r="P52" s="38"/>
      <c r="Q52" s="38"/>
    </row>
    <row r="53" spans="1:17">
      <c r="A53" s="9">
        <v>9</v>
      </c>
      <c r="B53" s="88" t="s">
        <v>120</v>
      </c>
      <c r="C53" s="83"/>
      <c r="D53" s="6">
        <v>16435.021656447083</v>
      </c>
      <c r="E53" s="81">
        <v>2.8261135173830092</v>
      </c>
      <c r="F53" s="6">
        <v>38462.608607195041</v>
      </c>
      <c r="G53" s="81">
        <v>4.4188985428617817</v>
      </c>
      <c r="H53" s="6">
        <v>11685.021656447085</v>
      </c>
      <c r="I53" s="81">
        <v>4.1160057750525558</v>
      </c>
      <c r="J53" s="6">
        <v>574.40894706799918</v>
      </c>
      <c r="K53" s="81">
        <v>1.0386531133205206</v>
      </c>
      <c r="L53" s="20">
        <v>5</v>
      </c>
      <c r="M53" s="35"/>
      <c r="N53" s="44"/>
      <c r="O53" s="38"/>
      <c r="P53" s="38"/>
      <c r="Q53" s="38"/>
    </row>
    <row r="54" spans="1:17">
      <c r="A54" s="9">
        <v>10</v>
      </c>
      <c r="B54" s="88" t="s">
        <v>361</v>
      </c>
      <c r="C54" s="83"/>
      <c r="D54" s="6">
        <v>354088.09911789536</v>
      </c>
      <c r="E54" s="81">
        <v>1.9155240953508517</v>
      </c>
      <c r="F54" s="6">
        <v>1709506.6027928414</v>
      </c>
      <c r="G54" s="81">
        <v>4.5360566817516625</v>
      </c>
      <c r="H54" s="6">
        <v>245848.09911789536</v>
      </c>
      <c r="I54" s="81">
        <v>1.4966628265007986</v>
      </c>
      <c r="J54" s="6">
        <v>-282672.42349797895</v>
      </c>
      <c r="K54" s="81">
        <v>0.723823394595415</v>
      </c>
      <c r="L54" s="20">
        <v>1650</v>
      </c>
      <c r="M54" s="35"/>
      <c r="N54" s="44"/>
      <c r="O54" s="38"/>
      <c r="P54" s="38"/>
      <c r="Q54" s="38"/>
    </row>
    <row r="55" spans="1:17">
      <c r="A55" s="9">
        <v>11</v>
      </c>
      <c r="B55" s="88" t="s">
        <v>122</v>
      </c>
      <c r="C55" s="83"/>
      <c r="D55" s="6">
        <v>-17443.095141168007</v>
      </c>
      <c r="E55" s="81">
        <v>0.36059035406275625</v>
      </c>
      <c r="F55" s="6">
        <v>7577.6613955656649</v>
      </c>
      <c r="G55" s="81">
        <v>1.2222188092541251</v>
      </c>
      <c r="H55" s="6">
        <v>-10163.095141168009</v>
      </c>
      <c r="I55" s="81">
        <v>0.49184524294159954</v>
      </c>
      <c r="J55" s="6">
        <v>-17033.979279999759</v>
      </c>
      <c r="K55" s="81">
        <v>0.36608043144425034</v>
      </c>
      <c r="L55" s="20">
        <v>100</v>
      </c>
      <c r="M55" s="35"/>
      <c r="N55" s="44"/>
      <c r="O55" s="38"/>
      <c r="P55" s="38"/>
      <c r="Q55" s="38"/>
    </row>
    <row r="56" spans="1:17">
      <c r="A56" s="9">
        <v>12</v>
      </c>
      <c r="B56" s="88" t="s">
        <v>441</v>
      </c>
      <c r="C56" s="83"/>
      <c r="D56" s="6">
        <v>84312.929670447571</v>
      </c>
      <c r="E56" s="81">
        <v>1.8265973497102703</v>
      </c>
      <c r="F56" s="6">
        <v>331471.67621870997</v>
      </c>
      <c r="G56" s="81">
        <v>3.5997778526957642</v>
      </c>
      <c r="H56" s="6">
        <v>143812.92967044757</v>
      </c>
      <c r="I56" s="81">
        <v>4.3838336393046484</v>
      </c>
      <c r="J56" s="6">
        <v>11809.362395005417</v>
      </c>
      <c r="K56" s="81">
        <v>1.0676740457481029</v>
      </c>
      <c r="L56" s="20">
        <v>850</v>
      </c>
      <c r="M56" s="35"/>
      <c r="N56" s="44"/>
      <c r="O56" s="38"/>
      <c r="P56" s="38"/>
      <c r="Q56" s="38"/>
    </row>
    <row r="57" spans="1:17">
      <c r="A57" s="9">
        <v>13</v>
      </c>
      <c r="B57" s="88" t="s">
        <v>442</v>
      </c>
      <c r="C57" s="83"/>
      <c r="D57" s="6">
        <v>458366.70046024211</v>
      </c>
      <c r="E57" s="81">
        <v>2.4483275418991473</v>
      </c>
      <c r="F57" s="6">
        <v>1497691.3817978827</v>
      </c>
      <c r="G57" s="81">
        <v>4.7858730581341824</v>
      </c>
      <c r="H57" s="6">
        <v>613596.70046024211</v>
      </c>
      <c r="I57" s="81">
        <v>4.805250855567393</v>
      </c>
      <c r="J57" s="6">
        <v>64614.250700708944</v>
      </c>
      <c r="K57" s="81">
        <v>1.0909762018372797</v>
      </c>
      <c r="L57" s="20">
        <v>2150</v>
      </c>
      <c r="M57" s="35"/>
      <c r="N57" s="44"/>
      <c r="O57" s="38"/>
      <c r="P57" s="38"/>
      <c r="Q57" s="38"/>
    </row>
    <row r="58" spans="1:17">
      <c r="A58" s="9">
        <v>14</v>
      </c>
      <c r="B58" s="88" t="s">
        <v>339</v>
      </c>
      <c r="C58" s="83"/>
      <c r="D58" s="6">
        <v>-1469.6134704219348</v>
      </c>
      <c r="E58" s="81">
        <v>0.63259663239451625</v>
      </c>
      <c r="F58" s="6">
        <v>1628.7548338299939</v>
      </c>
      <c r="G58" s="81">
        <v>1.3257509667659988</v>
      </c>
      <c r="H58" s="6">
        <v>1530.3865295780652</v>
      </c>
      <c r="I58" s="81">
        <v>2.530386529578065</v>
      </c>
      <c r="J58" s="6">
        <v>-253.68609723426425</v>
      </c>
      <c r="K58" s="81">
        <v>0.90887949732664608</v>
      </c>
      <c r="L58" s="20">
        <v>10</v>
      </c>
      <c r="M58" s="35"/>
      <c r="N58" s="44"/>
      <c r="O58" s="38"/>
      <c r="P58" s="38"/>
      <c r="Q58" s="38"/>
    </row>
    <row r="59" spans="1:17">
      <c r="A59" s="9">
        <v>15</v>
      </c>
      <c r="B59" s="88" t="s">
        <v>340</v>
      </c>
      <c r="C59" s="83"/>
      <c r="D59" s="6">
        <v>-26896.702606690305</v>
      </c>
      <c r="E59" s="81">
        <v>0.56612623230916403</v>
      </c>
      <c r="F59" s="6">
        <v>34709.720900417931</v>
      </c>
      <c r="G59" s="81">
        <v>1.4479251632522638</v>
      </c>
      <c r="H59" s="6">
        <v>1345.2973933096946</v>
      </c>
      <c r="I59" s="81">
        <v>1.0398606635054723</v>
      </c>
      <c r="J59" s="6">
        <v>-23519.882166175448</v>
      </c>
      <c r="K59" s="81">
        <v>0.59874076403184118</v>
      </c>
      <c r="L59" s="20">
        <v>45</v>
      </c>
      <c r="M59" s="35"/>
      <c r="N59" s="44"/>
      <c r="O59" s="180" t="s">
        <v>492</v>
      </c>
      <c r="P59" s="12"/>
      <c r="Q59" s="12"/>
    </row>
    <row r="60" spans="1:17">
      <c r="A60" s="9">
        <v>16</v>
      </c>
      <c r="B60" s="88" t="s">
        <v>402</v>
      </c>
      <c r="C60" s="83"/>
      <c r="D60" s="6">
        <v>-1797.2208316441724</v>
      </c>
      <c r="E60" s="81">
        <v>0.57209027817995894</v>
      </c>
      <c r="F60" s="6">
        <v>2101.2418360219763</v>
      </c>
      <c r="G60" s="81">
        <v>1.4002365401946621</v>
      </c>
      <c r="H60" s="6">
        <v>652.77916835582755</v>
      </c>
      <c r="I60" s="81">
        <v>1.3730166676319016</v>
      </c>
      <c r="J60" s="6">
        <v>-1090.7113646783746</v>
      </c>
      <c r="K60" s="81">
        <v>0.68778751384476811</v>
      </c>
      <c r="L60" s="20">
        <v>35</v>
      </c>
      <c r="M60" s="35"/>
      <c r="N60" s="44"/>
      <c r="O60" s="180"/>
      <c r="P60" s="12"/>
      <c r="Q60" s="12"/>
    </row>
    <row r="61" spans="1:17">
      <c r="A61" s="9">
        <v>17</v>
      </c>
      <c r="B61" s="88" t="s">
        <v>443</v>
      </c>
      <c r="C61" s="83"/>
      <c r="D61" s="6">
        <v>1169162.8866826631</v>
      </c>
      <c r="E61" s="81">
        <v>1.3317112915596099</v>
      </c>
      <c r="F61" s="6">
        <v>10286859.173458241</v>
      </c>
      <c r="G61" s="81">
        <v>3.3348447894725681</v>
      </c>
      <c r="H61" s="6">
        <v>493802.88668266311</v>
      </c>
      <c r="I61" s="81">
        <v>1.1175721158768246</v>
      </c>
      <c r="J61" s="6">
        <v>-2831917.7329700198</v>
      </c>
      <c r="K61" s="81">
        <v>0.62370145317715575</v>
      </c>
      <c r="L61" s="20">
        <v>4200</v>
      </c>
      <c r="M61" s="35"/>
      <c r="N61" s="44"/>
      <c r="O61" s="180"/>
      <c r="P61" s="12"/>
      <c r="Q61" s="12"/>
    </row>
    <row r="62" spans="1:17">
      <c r="A62" s="9">
        <v>18</v>
      </c>
      <c r="B62" s="88" t="s">
        <v>444</v>
      </c>
      <c r="C62" s="83"/>
      <c r="D62" s="6">
        <v>24960.114805884892</v>
      </c>
      <c r="E62" s="81">
        <v>1.0733258366800378</v>
      </c>
      <c r="F62" s="6">
        <v>691236.29097431363</v>
      </c>
      <c r="G62" s="81">
        <v>2.6245271233238863</v>
      </c>
      <c r="H62" s="6">
        <v>65360.114805884892</v>
      </c>
      <c r="I62" s="81">
        <v>1.2178670493529495</v>
      </c>
      <c r="J62" s="6">
        <v>-193510.07994730014</v>
      </c>
      <c r="K62" s="81">
        <v>0.65374771858649505</v>
      </c>
      <c r="L62" s="20">
        <v>250</v>
      </c>
      <c r="M62" s="35"/>
      <c r="N62" s="44"/>
      <c r="O62" s="180"/>
      <c r="P62" s="12"/>
      <c r="Q62" s="12"/>
    </row>
    <row r="63" spans="1:17">
      <c r="A63" s="9">
        <v>19</v>
      </c>
      <c r="B63" s="88" t="s">
        <v>469</v>
      </c>
      <c r="C63" s="83"/>
      <c r="D63" s="6">
        <v>7014.0366307892182</v>
      </c>
      <c r="E63" s="81">
        <v>1.2022501911992278</v>
      </c>
      <c r="F63" s="6">
        <v>84854.02379353928</v>
      </c>
      <c r="G63" s="81">
        <v>2.9574169271866038</v>
      </c>
      <c r="H63" s="6">
        <v>6694.0366307892182</v>
      </c>
      <c r="I63" s="81">
        <v>1.1912581894511205</v>
      </c>
      <c r="J63" s="6">
        <v>-22847.620888103665</v>
      </c>
      <c r="K63" s="81">
        <v>0.64600195026885354</v>
      </c>
      <c r="L63" s="20">
        <v>50</v>
      </c>
      <c r="M63" s="35"/>
      <c r="N63" s="44"/>
      <c r="O63" s="180"/>
      <c r="P63" s="12"/>
      <c r="Q63" s="12"/>
    </row>
    <row r="64" spans="1:17">
      <c r="A64" s="9">
        <v>20</v>
      </c>
      <c r="B64" s="88" t="s">
        <v>470</v>
      </c>
      <c r="C64" s="83"/>
      <c r="D64" s="6">
        <v>18127.453798124974</v>
      </c>
      <c r="E64" s="81">
        <v>1.4447363542228895</v>
      </c>
      <c r="F64" s="6">
        <v>123188.67278056583</v>
      </c>
      <c r="G64" s="81">
        <v>3.4178345982446681</v>
      </c>
      <c r="H64" s="6">
        <v>16387.453798124974</v>
      </c>
      <c r="I64" s="81">
        <v>1.3855871481911759</v>
      </c>
      <c r="J64" s="6">
        <v>-25336.330532682507</v>
      </c>
      <c r="K64" s="81">
        <v>0.69917843594906059</v>
      </c>
      <c r="L64" s="20">
        <v>50</v>
      </c>
      <c r="M64" s="35"/>
      <c r="N64" s="44"/>
      <c r="O64" s="180"/>
      <c r="P64" s="12"/>
      <c r="Q64" s="12"/>
    </row>
    <row r="65" spans="1:17">
      <c r="A65" s="9">
        <v>21</v>
      </c>
      <c r="B65" s="88" t="s">
        <v>429</v>
      </c>
      <c r="C65" s="83"/>
      <c r="D65" s="6">
        <v>4467.606684931965</v>
      </c>
      <c r="E65" s="81">
        <v>1.3543469769140202</v>
      </c>
      <c r="F65" s="6">
        <v>34409.688765583473</v>
      </c>
      <c r="G65" s="81">
        <v>3.1833558861410833</v>
      </c>
      <c r="H65" s="6">
        <v>5075.606684931965</v>
      </c>
      <c r="I65" s="81">
        <v>1.4229672237443305</v>
      </c>
      <c r="J65" s="6">
        <v>-7022.53915921519</v>
      </c>
      <c r="K65" s="81">
        <v>0.70858591342948518</v>
      </c>
      <c r="L65" s="20">
        <v>40</v>
      </c>
      <c r="M65" s="35"/>
      <c r="N65" s="44"/>
      <c r="O65" s="180"/>
      <c r="P65" s="12"/>
      <c r="Q65" s="12"/>
    </row>
    <row r="66" spans="1:17">
      <c r="A66" s="9">
        <v>22</v>
      </c>
      <c r="B66" s="88" t="s">
        <v>324</v>
      </c>
      <c r="C66" s="83"/>
      <c r="D66" s="6">
        <v>24828.793990441132</v>
      </c>
      <c r="E66" s="81">
        <v>1.1742371508101133</v>
      </c>
      <c r="F66" s="6">
        <v>303118.72476993152</v>
      </c>
      <c r="G66" s="81">
        <v>2.7017191566031244</v>
      </c>
      <c r="H66" s="6">
        <v>54828.793990441132</v>
      </c>
      <c r="I66" s="81">
        <v>1.48736705769281</v>
      </c>
      <c r="J66" s="6">
        <v>-62047.070226800046</v>
      </c>
      <c r="K66" s="81">
        <v>0.72949608086038442</v>
      </c>
      <c r="L66" s="20">
        <v>375</v>
      </c>
      <c r="M66" s="35"/>
      <c r="N66" s="44"/>
      <c r="O66" s="180"/>
      <c r="P66" s="12"/>
      <c r="Q66" s="12"/>
    </row>
    <row r="67" spans="1:17">
      <c r="A67" s="9">
        <v>23</v>
      </c>
      <c r="B67" s="88" t="s">
        <v>404</v>
      </c>
      <c r="C67" s="83"/>
      <c r="D67" s="6">
        <v>-953.03852271837241</v>
      </c>
      <c r="E67" s="81">
        <v>0.96511572025188974</v>
      </c>
      <c r="F67" s="6">
        <v>41455.071781928593</v>
      </c>
      <c r="G67" s="81">
        <v>2.2139113259715546</v>
      </c>
      <c r="H67" s="6">
        <v>8866.9614772816276</v>
      </c>
      <c r="I67" s="81">
        <v>1.5066835129875216</v>
      </c>
      <c r="J67" s="6">
        <v>-9549.8413690715242</v>
      </c>
      <c r="K67" s="81">
        <v>0.73411215330261015</v>
      </c>
      <c r="L67" s="20">
        <v>50</v>
      </c>
      <c r="M67" s="35"/>
      <c r="N67" s="44"/>
      <c r="O67" s="180"/>
      <c r="P67" s="12"/>
      <c r="Q67" s="12"/>
    </row>
    <row r="68" spans="1:17">
      <c r="A68" s="9">
        <v>24</v>
      </c>
      <c r="B68" s="88" t="s">
        <v>74</v>
      </c>
      <c r="C68" s="83"/>
      <c r="D68" s="6">
        <v>-4547.458653753436</v>
      </c>
      <c r="E68" s="81">
        <v>0.55867054990746934</v>
      </c>
      <c r="F68" s="6">
        <v>8608.9262166572225</v>
      </c>
      <c r="G68" s="81">
        <v>1.6683948925976104</v>
      </c>
      <c r="H68" s="6">
        <v>-2243.458653753436</v>
      </c>
      <c r="I68" s="81">
        <v>0.71956766828082053</v>
      </c>
      <c r="J68" s="6">
        <v>-6442.1374196467459</v>
      </c>
      <c r="K68" s="81">
        <v>0.47189875696550587</v>
      </c>
      <c r="L68" s="20">
        <v>80</v>
      </c>
      <c r="M68" s="35"/>
      <c r="N68" s="44"/>
      <c r="O68" s="180"/>
      <c r="P68" s="12"/>
      <c r="Q68" s="12"/>
    </row>
    <row r="69" spans="1:17">
      <c r="A69" s="9">
        <v>25</v>
      </c>
      <c r="B69" s="88" t="s">
        <v>75</v>
      </c>
      <c r="C69" s="83"/>
      <c r="D69" s="6">
        <v>-27378.003899829499</v>
      </c>
      <c r="E69" s="81">
        <v>0.20927668958440676</v>
      </c>
      <c r="F69" s="6">
        <v>-12300.932034976922</v>
      </c>
      <c r="G69" s="81">
        <v>0.71578253153935023</v>
      </c>
      <c r="H69" s="6">
        <v>-6754.0038998295004</v>
      </c>
      <c r="I69" s="81">
        <v>0.51757115001217857</v>
      </c>
      <c r="J69" s="6">
        <v>-12039.05409466024</v>
      </c>
      <c r="K69" s="81">
        <v>0.37573125436369115</v>
      </c>
      <c r="L69" s="20">
        <v>40</v>
      </c>
      <c r="M69" s="35"/>
      <c r="N69" s="44"/>
      <c r="O69" s="180"/>
      <c r="P69" s="12"/>
      <c r="Q69" s="12"/>
    </row>
    <row r="70" spans="1:17">
      <c r="A70" s="9">
        <v>26</v>
      </c>
      <c r="B70" s="88" t="s">
        <v>76</v>
      </c>
      <c r="C70" s="83"/>
      <c r="D70" s="6">
        <v>0</v>
      </c>
      <c r="E70" s="81" t="s">
        <v>16</v>
      </c>
      <c r="F70" s="6">
        <v>0</v>
      </c>
      <c r="G70" s="81" t="s">
        <v>16</v>
      </c>
      <c r="H70" s="6">
        <v>0</v>
      </c>
      <c r="I70" s="81" t="s">
        <v>16</v>
      </c>
      <c r="J70" s="6">
        <v>0</v>
      </c>
      <c r="K70" s="81" t="s">
        <v>16</v>
      </c>
      <c r="L70" s="20">
        <v>0</v>
      </c>
      <c r="M70" s="35"/>
      <c r="N70" s="44"/>
      <c r="O70" s="180"/>
      <c r="P70" s="12"/>
      <c r="Q70" s="12"/>
    </row>
    <row r="71" spans="1:17">
      <c r="A71" s="9">
        <v>27</v>
      </c>
      <c r="B71" s="88" t="s">
        <v>94</v>
      </c>
      <c r="C71" s="83"/>
      <c r="D71" s="6">
        <v>309.24176989569185</v>
      </c>
      <c r="E71" s="81">
        <v>1.8552040096672893</v>
      </c>
      <c r="F71" s="6">
        <v>1392.8048440368971</v>
      </c>
      <c r="G71" s="81">
        <v>4.08142664609933</v>
      </c>
      <c r="H71" s="6">
        <v>270.84176989569187</v>
      </c>
      <c r="I71" s="81">
        <v>1.6771044247392297</v>
      </c>
      <c r="J71" s="6">
        <v>-175.5292717065895</v>
      </c>
      <c r="K71" s="81">
        <v>0.79260954938357575</v>
      </c>
      <c r="L71" s="20">
        <v>1</v>
      </c>
      <c r="M71" s="35"/>
      <c r="N71" s="44"/>
      <c r="O71" s="180"/>
      <c r="P71" s="12"/>
      <c r="Q71" s="12"/>
    </row>
    <row r="72" spans="1:17">
      <c r="A72" s="9">
        <v>28</v>
      </c>
      <c r="B72" s="88" t="s">
        <v>93</v>
      </c>
      <c r="C72" s="83"/>
      <c r="D72" s="6">
        <v>-3.9443068057441906</v>
      </c>
      <c r="E72" s="81">
        <v>0.99560963178345485</v>
      </c>
      <c r="F72" s="6">
        <v>1403.4064587158628</v>
      </c>
      <c r="G72" s="81">
        <v>2.249694086122763</v>
      </c>
      <c r="H72" s="6">
        <v>294.4556931942559</v>
      </c>
      <c r="I72" s="81">
        <v>1.4907594886570932</v>
      </c>
      <c r="J72" s="6">
        <v>-300.70569560878607</v>
      </c>
      <c r="K72" s="81">
        <v>0.74839741441953389</v>
      </c>
      <c r="L72" s="20">
        <v>1</v>
      </c>
      <c r="M72" s="35"/>
      <c r="N72" s="44"/>
      <c r="O72" s="180"/>
      <c r="P72" s="12"/>
      <c r="Q72" s="12"/>
    </row>
    <row r="73" spans="1:17">
      <c r="A73" s="9">
        <v>29</v>
      </c>
      <c r="B73" s="88" t="s">
        <v>124</v>
      </c>
      <c r="C73" s="83"/>
      <c r="D73" s="6">
        <v>0</v>
      </c>
      <c r="E73" s="81" t="s">
        <v>16</v>
      </c>
      <c r="F73" s="6">
        <v>0</v>
      </c>
      <c r="G73" s="81" t="s">
        <v>16</v>
      </c>
      <c r="H73" s="6">
        <v>0</v>
      </c>
      <c r="I73" s="81" t="s">
        <v>16</v>
      </c>
      <c r="J73" s="6">
        <v>0</v>
      </c>
      <c r="K73" s="81" t="s">
        <v>16</v>
      </c>
      <c r="L73" s="20">
        <v>0</v>
      </c>
      <c r="M73" s="35"/>
      <c r="N73" s="44"/>
      <c r="O73" s="180"/>
      <c r="P73" s="12"/>
      <c r="Q73" s="12"/>
    </row>
    <row r="74" spans="1:17" ht="12.75" customHeight="1">
      <c r="A74" s="9">
        <v>30</v>
      </c>
      <c r="B74" s="88" t="s">
        <v>125</v>
      </c>
      <c r="C74" s="83"/>
      <c r="D74" s="6">
        <v>3287.0043312894168</v>
      </c>
      <c r="E74" s="81">
        <v>2.8261135173830092</v>
      </c>
      <c r="F74" s="6">
        <v>7692.5217214390068</v>
      </c>
      <c r="G74" s="81">
        <v>4.4188985428617809</v>
      </c>
      <c r="H74" s="6">
        <v>2337.0043312894168</v>
      </c>
      <c r="I74" s="81">
        <v>4.1160057750525558</v>
      </c>
      <c r="J74" s="6">
        <v>114.88178941360002</v>
      </c>
      <c r="K74" s="81">
        <v>1.0386531133205208</v>
      </c>
      <c r="L74" s="20">
        <v>1</v>
      </c>
      <c r="M74" s="35"/>
      <c r="N74" s="44"/>
      <c r="O74" s="180"/>
      <c r="P74" s="12"/>
      <c r="Q74" s="12"/>
    </row>
    <row r="75" spans="1:17" ht="12.75" customHeight="1">
      <c r="A75" s="9">
        <v>31</v>
      </c>
      <c r="B75" s="88" t="s">
        <v>362</v>
      </c>
      <c r="C75" s="83"/>
      <c r="D75" s="6">
        <v>5854.5671095311009</v>
      </c>
      <c r="E75" s="81">
        <v>1.499536442792756</v>
      </c>
      <c r="F75" s="6">
        <v>40629.312723329924</v>
      </c>
      <c r="G75" s="81">
        <v>3.7733319265071619</v>
      </c>
      <c r="H75" s="6">
        <v>2574.5671095311009</v>
      </c>
      <c r="I75" s="81">
        <v>1.1716378073020735</v>
      </c>
      <c r="J75" s="6">
        <v>-9963.1169373560806</v>
      </c>
      <c r="K75" s="81">
        <v>0.63820062281227685</v>
      </c>
      <c r="L75" s="20">
        <v>50</v>
      </c>
      <c r="M75" s="35"/>
      <c r="N75" s="44"/>
      <c r="O75" s="180"/>
      <c r="P75" s="12"/>
      <c r="Q75" s="12"/>
    </row>
    <row r="76" spans="1:17" ht="12.75" customHeight="1">
      <c r="A76" s="9">
        <v>32</v>
      </c>
      <c r="B76" s="88" t="s">
        <v>123</v>
      </c>
      <c r="C76" s="83"/>
      <c r="D76" s="6">
        <v>-959.36519261359194</v>
      </c>
      <c r="E76" s="81">
        <v>0.12081635574267607</v>
      </c>
      <c r="F76" s="6">
        <v>-273.47464109035695</v>
      </c>
      <c r="G76" s="81">
        <v>0.79950539509504626</v>
      </c>
      <c r="H76" s="6">
        <v>-668.1651926135919</v>
      </c>
      <c r="I76" s="81">
        <v>0.16479350923301017</v>
      </c>
      <c r="J76" s="6">
        <v>-760.24920684535766</v>
      </c>
      <c r="K76" s="81">
        <v>0.1477829501293553</v>
      </c>
      <c r="L76" s="20">
        <v>4</v>
      </c>
      <c r="M76" s="35"/>
      <c r="N76" s="180" t="s">
        <v>332</v>
      </c>
      <c r="O76" s="180"/>
      <c r="P76" s="180" t="s">
        <v>481</v>
      </c>
      <c r="Q76" s="180" t="s">
        <v>479</v>
      </c>
    </row>
    <row r="77" spans="1:17" ht="12.75" customHeight="1">
      <c r="A77" s="9">
        <v>33</v>
      </c>
      <c r="B77" s="88" t="s">
        <v>451</v>
      </c>
      <c r="C77" s="83"/>
      <c r="D77" s="6">
        <v>4418.8525816653564</v>
      </c>
      <c r="E77" s="81">
        <v>1.3682377151387797</v>
      </c>
      <c r="F77" s="6">
        <v>26701.623813061036</v>
      </c>
      <c r="G77" s="81">
        <v>2.7801082542040692</v>
      </c>
      <c r="H77" s="6">
        <v>11418.852581665356</v>
      </c>
      <c r="I77" s="81">
        <v>3.2837705163330715</v>
      </c>
      <c r="J77" s="6">
        <v>-213.97996078382857</v>
      </c>
      <c r="K77" s="81">
        <v>0.98713508596700394</v>
      </c>
      <c r="L77" s="20">
        <v>100</v>
      </c>
      <c r="M77" s="35"/>
      <c r="N77" s="180"/>
      <c r="O77" s="180"/>
      <c r="P77" s="180"/>
      <c r="Q77" s="180"/>
    </row>
    <row r="78" spans="1:17" ht="12.75" customHeight="1">
      <c r="A78" s="9">
        <v>34</v>
      </c>
      <c r="B78" s="88" t="s">
        <v>452</v>
      </c>
      <c r="C78" s="83"/>
      <c r="D78" s="6">
        <v>26153.736180981869</v>
      </c>
      <c r="E78" s="81">
        <v>1.5922494606200603</v>
      </c>
      <c r="F78" s="6">
        <v>124474.70397943383</v>
      </c>
      <c r="G78" s="81">
        <v>3.2549765213665549</v>
      </c>
      <c r="H78" s="6">
        <v>47813.736180981869</v>
      </c>
      <c r="I78" s="81">
        <v>3.1250549413769719</v>
      </c>
      <c r="J78" s="6">
        <v>-2003.8691820567765</v>
      </c>
      <c r="K78" s="81">
        <v>0.97229071438417747</v>
      </c>
      <c r="L78" s="20">
        <v>300</v>
      </c>
      <c r="M78" s="35"/>
      <c r="N78" s="180"/>
      <c r="O78" s="180"/>
      <c r="P78" s="180"/>
      <c r="Q78" s="180"/>
    </row>
    <row r="79" spans="1:17" ht="12.75" customHeight="1">
      <c r="A79" s="9">
        <v>35</v>
      </c>
      <c r="B79" s="88" t="s">
        <v>401</v>
      </c>
      <c r="C79" s="83"/>
      <c r="D79" s="6">
        <v>0</v>
      </c>
      <c r="E79" s="81" t="s">
        <v>16</v>
      </c>
      <c r="F79" s="6">
        <v>0</v>
      </c>
      <c r="G79" s="81" t="s">
        <v>16</v>
      </c>
      <c r="H79" s="6">
        <v>0</v>
      </c>
      <c r="I79" s="81" t="s">
        <v>16</v>
      </c>
      <c r="J79" s="6">
        <v>0</v>
      </c>
      <c r="K79" s="81" t="s">
        <v>16</v>
      </c>
      <c r="L79" s="20">
        <v>0</v>
      </c>
      <c r="M79" s="35"/>
      <c r="N79" s="180"/>
      <c r="O79" s="180"/>
      <c r="P79" s="180"/>
      <c r="Q79" s="180"/>
    </row>
    <row r="80" spans="1:17" ht="12.75" customHeight="1">
      <c r="A80" s="9">
        <v>36</v>
      </c>
      <c r="B80" s="88" t="s">
        <v>449</v>
      </c>
      <c r="C80" s="83"/>
      <c r="D80" s="6">
        <v>-86.587424899636062</v>
      </c>
      <c r="E80" s="81">
        <v>0.96751672235157715</v>
      </c>
      <c r="F80" s="6">
        <v>4433.1973480539773</v>
      </c>
      <c r="G80" s="81">
        <v>2.3304914009765838</v>
      </c>
      <c r="H80" s="6">
        <v>579.0125751003643</v>
      </c>
      <c r="I80" s="81">
        <v>1.2895062875501822</v>
      </c>
      <c r="J80" s="6">
        <v>-1248.3064466868245</v>
      </c>
      <c r="K80" s="81">
        <v>0.67384311587803813</v>
      </c>
      <c r="L80" s="20">
        <v>4</v>
      </c>
      <c r="M80" s="35"/>
      <c r="N80" s="180"/>
      <c r="O80" s="180"/>
      <c r="P80" s="180"/>
      <c r="Q80" s="180"/>
    </row>
    <row r="81" spans="1:17" ht="12.75" customHeight="1">
      <c r="A81" s="9">
        <v>37</v>
      </c>
      <c r="B81" s="88" t="s">
        <v>450</v>
      </c>
      <c r="C81" s="83"/>
      <c r="D81" s="6">
        <v>-248.72255880054786</v>
      </c>
      <c r="E81" s="81">
        <v>0.7720651037385009</v>
      </c>
      <c r="F81" s="6">
        <v>1119.2978003642993</v>
      </c>
      <c r="G81" s="81">
        <v>1.8205995603843836</v>
      </c>
      <c r="H81" s="6">
        <v>242.47744119945219</v>
      </c>
      <c r="I81" s="81">
        <v>1.4041290686657537</v>
      </c>
      <c r="J81" s="6">
        <v>-354.44677258436286</v>
      </c>
      <c r="K81" s="81">
        <v>0.70386865893216699</v>
      </c>
      <c r="L81" s="20">
        <v>1</v>
      </c>
      <c r="M81" s="35"/>
      <c r="N81" s="180"/>
      <c r="O81" s="180"/>
      <c r="P81" s="180"/>
      <c r="Q81" s="180"/>
    </row>
    <row r="82" spans="1:17" ht="12.75" customHeight="1">
      <c r="A82" s="9">
        <v>38</v>
      </c>
      <c r="B82" s="88" t="s">
        <v>463</v>
      </c>
      <c r="C82" s="83"/>
      <c r="D82" s="6">
        <v>-501.40562060511047</v>
      </c>
      <c r="E82" s="81">
        <v>0.7593098979430154</v>
      </c>
      <c r="F82" s="6">
        <v>2131.9877068064397</v>
      </c>
      <c r="G82" s="81">
        <v>1.8187356784970967</v>
      </c>
      <c r="H82" s="6">
        <v>381.7943793948898</v>
      </c>
      <c r="I82" s="81">
        <v>1.3181619828290749</v>
      </c>
      <c r="J82" s="6">
        <v>-738.96128730125247</v>
      </c>
      <c r="K82" s="81">
        <v>0.68158591707620508</v>
      </c>
      <c r="L82" s="20">
        <v>4</v>
      </c>
      <c r="M82" s="35"/>
      <c r="N82" s="180"/>
      <c r="O82" s="180"/>
      <c r="P82" s="180"/>
      <c r="Q82" s="180"/>
    </row>
    <row r="83" spans="1:17" ht="12.75" customHeight="1">
      <c r="A83" s="9">
        <v>39</v>
      </c>
      <c r="B83" s="88" t="s">
        <v>464</v>
      </c>
      <c r="C83" s="83"/>
      <c r="D83" s="6">
        <v>44.074537981249705</v>
      </c>
      <c r="E83" s="81">
        <v>1.0809004001124261</v>
      </c>
      <c r="F83" s="6">
        <v>985.38672780565821</v>
      </c>
      <c r="G83" s="81">
        <v>2.4469702317263704</v>
      </c>
      <c r="H83" s="6">
        <v>238.87453798124977</v>
      </c>
      <c r="I83" s="81">
        <v>1.6824986799464279</v>
      </c>
      <c r="J83" s="6">
        <v>-178.36330532682507</v>
      </c>
      <c r="K83" s="81">
        <v>0.76752540703964534</v>
      </c>
      <c r="L83" s="20">
        <v>1</v>
      </c>
      <c r="M83" s="35"/>
      <c r="N83" s="180"/>
      <c r="O83" s="180"/>
      <c r="P83" s="180"/>
      <c r="Q83" s="180"/>
    </row>
    <row r="84" spans="1:17" ht="12.75" customHeight="1">
      <c r="A84" s="9">
        <v>40</v>
      </c>
      <c r="B84" s="88" t="s">
        <v>430</v>
      </c>
      <c r="C84" s="83"/>
      <c r="D84" s="6">
        <v>58.349796707065877</v>
      </c>
      <c r="E84" s="81">
        <v>1.366518823536846</v>
      </c>
      <c r="F84" s="6">
        <v>437.29651552305836</v>
      </c>
      <c r="G84" s="81">
        <v>3.1974699272515497</v>
      </c>
      <c r="H84" s="6">
        <v>67.549796707065894</v>
      </c>
      <c r="I84" s="81">
        <v>1.450331978047106</v>
      </c>
      <c r="J84" s="6">
        <v>-86.585234480385878</v>
      </c>
      <c r="K84" s="81">
        <v>0.71530660528540169</v>
      </c>
      <c r="L84" s="20">
        <v>1</v>
      </c>
      <c r="M84" s="35"/>
      <c r="N84" s="180"/>
      <c r="O84" s="180"/>
      <c r="P84" s="180"/>
      <c r="Q84" s="180"/>
    </row>
    <row r="85" spans="1:17" ht="12.75" customHeight="1">
      <c r="A85" s="9">
        <v>41</v>
      </c>
      <c r="B85" s="88" t="s">
        <v>341</v>
      </c>
      <c r="C85" s="83"/>
      <c r="D85" s="6">
        <v>0</v>
      </c>
      <c r="E85" s="81" t="s">
        <v>16</v>
      </c>
      <c r="F85" s="6">
        <v>0</v>
      </c>
      <c r="G85" s="81" t="s">
        <v>16</v>
      </c>
      <c r="H85" s="6">
        <v>0</v>
      </c>
      <c r="I85" s="81" t="s">
        <v>16</v>
      </c>
      <c r="J85" s="6">
        <v>0</v>
      </c>
      <c r="K85" s="81" t="s">
        <v>16</v>
      </c>
      <c r="L85" s="20">
        <v>0</v>
      </c>
      <c r="M85" s="35"/>
      <c r="N85" s="180"/>
      <c r="O85" s="180"/>
      <c r="P85" s="180"/>
      <c r="Q85" s="180"/>
    </row>
    <row r="86" spans="1:17" ht="12.75" customHeight="1" thickBot="1">
      <c r="A86" s="9">
        <v>42</v>
      </c>
      <c r="B86" s="88" t="s">
        <v>15</v>
      </c>
      <c r="C86" s="83"/>
      <c r="D86" s="6">
        <v>-1146037.5</v>
      </c>
      <c r="E86" s="81">
        <v>0</v>
      </c>
      <c r="F86" s="6">
        <v>0</v>
      </c>
      <c r="G86" s="81" t="s">
        <v>16</v>
      </c>
      <c r="H86" s="6">
        <v>-1146037.5</v>
      </c>
      <c r="I86" s="81">
        <v>0</v>
      </c>
      <c r="J86" s="6">
        <v>-1146037.5</v>
      </c>
      <c r="K86" s="81">
        <v>0</v>
      </c>
      <c r="L86" s="20">
        <v>0</v>
      </c>
      <c r="M86" s="35"/>
      <c r="N86" s="180"/>
      <c r="O86" s="180"/>
      <c r="P86" s="180"/>
      <c r="Q86" s="180"/>
    </row>
    <row r="87" spans="1:17" s="8" customFormat="1" ht="12.75" customHeight="1" thickBot="1">
      <c r="A87" s="9">
        <v>43</v>
      </c>
      <c r="B87" s="84" t="s">
        <v>9</v>
      </c>
      <c r="C87" s="86"/>
      <c r="D87" s="70">
        <v>1915346.5772605925</v>
      </c>
      <c r="E87" s="106">
        <v>1.2344264253439869</v>
      </c>
      <c r="F87" s="70">
        <v>20650348.901649933</v>
      </c>
      <c r="G87" s="106">
        <v>3.3518704173924236</v>
      </c>
      <c r="H87" s="70">
        <v>1948311.7772605917</v>
      </c>
      <c r="I87" s="106">
        <v>1.2400762474078524</v>
      </c>
      <c r="J87" s="70">
        <v>-5151059.6071101585</v>
      </c>
      <c r="K87" s="106">
        <v>0.6614432311246452</v>
      </c>
      <c r="L87" s="75">
        <v>15093</v>
      </c>
      <c r="M87" s="35"/>
      <c r="N87" s="180"/>
      <c r="O87" s="180"/>
      <c r="P87" s="180"/>
      <c r="Q87" s="180"/>
    </row>
    <row r="88" spans="1:17" s="8" customFormat="1" ht="12.75" customHeight="1">
      <c r="A88" s="15"/>
      <c r="D88" s="26"/>
      <c r="E88" s="27"/>
      <c r="F88" s="26"/>
      <c r="G88" s="27"/>
      <c r="H88" s="26"/>
      <c r="I88" s="27"/>
      <c r="J88" s="26"/>
      <c r="K88" s="27"/>
      <c r="L88" s="22"/>
      <c r="M88" s="35"/>
      <c r="N88" s="180"/>
      <c r="O88" s="180"/>
      <c r="P88" s="180"/>
      <c r="Q88" s="180"/>
    </row>
    <row r="89" spans="1:17" s="8" customFormat="1" ht="12.75" customHeight="1">
      <c r="A89" s="15"/>
      <c r="D89" s="26"/>
      <c r="E89" s="27"/>
      <c r="F89" s="26"/>
      <c r="G89" s="27"/>
      <c r="H89" s="26"/>
      <c r="I89" s="27"/>
      <c r="J89" s="26"/>
      <c r="K89" s="27"/>
      <c r="L89" s="22"/>
      <c r="M89" s="35"/>
      <c r="N89" s="180"/>
      <c r="O89" s="180"/>
      <c r="P89" s="180"/>
      <c r="Q89" s="180"/>
    </row>
    <row r="90" spans="1:17" s="8" customFormat="1" ht="12.75" customHeight="1" thickBot="1">
      <c r="A90" s="15"/>
      <c r="D90" s="26"/>
      <c r="E90" s="27"/>
      <c r="F90" s="26"/>
      <c r="G90" s="27"/>
      <c r="H90" s="26"/>
      <c r="I90" s="27"/>
      <c r="J90" s="26"/>
      <c r="K90" s="27"/>
      <c r="L90" s="22"/>
      <c r="M90" s="104"/>
      <c r="N90" s="44"/>
      <c r="O90" s="38"/>
      <c r="P90" s="38"/>
      <c r="Q90" s="38"/>
    </row>
    <row r="91" spans="1:17" s="2" customFormat="1" ht="47.25" customHeight="1" thickBot="1">
      <c r="A91" s="15"/>
      <c r="B91" s="181" t="s">
        <v>485</v>
      </c>
      <c r="C91" s="182"/>
      <c r="D91" s="182"/>
      <c r="E91" s="182"/>
      <c r="F91" s="182"/>
      <c r="G91" s="182"/>
      <c r="H91" s="182"/>
      <c r="I91" s="182"/>
      <c r="J91" s="182"/>
      <c r="K91" s="182"/>
      <c r="L91" s="183"/>
      <c r="M91" s="36"/>
      <c r="N91" s="44"/>
      <c r="O91" s="38"/>
      <c r="P91" s="38"/>
      <c r="Q91" s="38"/>
    </row>
    <row r="92" spans="1:17" ht="26.25" thickBot="1">
      <c r="A92" s="23"/>
      <c r="B92" s="187" t="s">
        <v>8</v>
      </c>
      <c r="C92" s="89"/>
      <c r="D92" s="194" t="s">
        <v>12</v>
      </c>
      <c r="E92" s="195"/>
      <c r="F92" s="194" t="s">
        <v>13</v>
      </c>
      <c r="G92" s="195"/>
      <c r="H92" s="194" t="s">
        <v>29</v>
      </c>
      <c r="I92" s="195"/>
      <c r="J92" s="194" t="s">
        <v>14</v>
      </c>
      <c r="K92" s="195"/>
      <c r="L92" s="52" t="s">
        <v>40</v>
      </c>
      <c r="N92" s="78"/>
      <c r="O92" s="78"/>
      <c r="P92" s="58"/>
      <c r="Q92" s="58"/>
    </row>
    <row r="93" spans="1:17" ht="13.5" thickBot="1">
      <c r="B93" s="191"/>
      <c r="C93" s="91"/>
      <c r="D93" s="17" t="s">
        <v>11</v>
      </c>
      <c r="E93" s="18" t="s">
        <v>17</v>
      </c>
      <c r="F93" s="17" t="s">
        <v>11</v>
      </c>
      <c r="G93" s="18" t="s">
        <v>17</v>
      </c>
      <c r="H93" s="17" t="s">
        <v>11</v>
      </c>
      <c r="I93" s="18" t="s">
        <v>17</v>
      </c>
      <c r="J93" s="17" t="s">
        <v>11</v>
      </c>
      <c r="K93" s="18" t="s">
        <v>17</v>
      </c>
      <c r="L93" s="54" t="s">
        <v>483</v>
      </c>
      <c r="M93" s="35"/>
      <c r="N93" s="78"/>
      <c r="O93" s="78"/>
      <c r="P93" s="58"/>
      <c r="Q93" s="58"/>
    </row>
    <row r="94" spans="1:17">
      <c r="A94" s="9">
        <v>1</v>
      </c>
      <c r="B94" s="92" t="s">
        <v>318</v>
      </c>
      <c r="C94" s="68">
        <v>0</v>
      </c>
      <c r="D94" s="90">
        <v>87054.879917225189</v>
      </c>
      <c r="E94" s="57">
        <v>2.5272785950390384</v>
      </c>
      <c r="F94" s="59">
        <v>269461.45697133412</v>
      </c>
      <c r="G94" s="57">
        <v>4.7819151855625845</v>
      </c>
      <c r="H94" s="59">
        <v>99054.879917225189</v>
      </c>
      <c r="I94" s="57">
        <v>3.2012195537161152</v>
      </c>
      <c r="J94" s="59">
        <v>15830.080223769386</v>
      </c>
      <c r="K94" s="57">
        <v>1.1234556830005897</v>
      </c>
      <c r="L94" s="60">
        <v>150</v>
      </c>
      <c r="M94" s="35"/>
      <c r="N94" s="78"/>
      <c r="O94" s="78"/>
      <c r="P94" s="58"/>
      <c r="Q94" s="58"/>
    </row>
    <row r="95" spans="1:17">
      <c r="A95" s="9">
        <v>2</v>
      </c>
      <c r="B95" s="92" t="s">
        <v>411</v>
      </c>
      <c r="C95" s="68">
        <v>0</v>
      </c>
      <c r="D95" s="90">
        <v>8355.2044849800113</v>
      </c>
      <c r="E95" s="57">
        <v>2.0194246565373368</v>
      </c>
      <c r="F95" s="59">
        <v>28980.806968123943</v>
      </c>
      <c r="G95" s="57">
        <v>3.8287756923498235</v>
      </c>
      <c r="H95" s="59">
        <v>11301.204484980011</v>
      </c>
      <c r="I95" s="57">
        <v>3.1526103780914307</v>
      </c>
      <c r="J95" s="59">
        <v>1739.0801144665511</v>
      </c>
      <c r="K95" s="57">
        <v>1.1174092298285412</v>
      </c>
      <c r="L95" s="60">
        <v>15</v>
      </c>
      <c r="M95" s="35"/>
      <c r="N95" s="78"/>
      <c r="O95" s="78"/>
      <c r="P95" s="58"/>
      <c r="Q95" s="58"/>
    </row>
    <row r="96" spans="1:17">
      <c r="A96" s="9">
        <v>3</v>
      </c>
      <c r="B96" s="92" t="s">
        <v>267</v>
      </c>
      <c r="C96" s="68">
        <v>0</v>
      </c>
      <c r="D96" s="90">
        <v>41941.184380287712</v>
      </c>
      <c r="E96" s="57">
        <v>1.3245819742159464</v>
      </c>
      <c r="F96" s="59">
        <v>267826.2396642777</v>
      </c>
      <c r="G96" s="57">
        <v>2.6581614639937947</v>
      </c>
      <c r="H96" s="59">
        <v>93157.184380287712</v>
      </c>
      <c r="I96" s="57">
        <v>2.1943228766703551</v>
      </c>
      <c r="J96" s="59">
        <v>-5725.4247637434746</v>
      </c>
      <c r="K96" s="57">
        <v>0.96763149983229046</v>
      </c>
      <c r="L96" s="60">
        <v>8</v>
      </c>
      <c r="M96" s="35"/>
      <c r="N96" s="78"/>
      <c r="O96" s="78"/>
      <c r="P96" s="58"/>
      <c r="Q96" s="58"/>
    </row>
    <row r="97" spans="1:17">
      <c r="A97" s="9">
        <v>4</v>
      </c>
      <c r="B97" s="92" t="s">
        <v>412</v>
      </c>
      <c r="C97" s="68">
        <v>0</v>
      </c>
      <c r="D97" s="90">
        <v>25031.515386229526</v>
      </c>
      <c r="E97" s="57">
        <v>1.1682225496386394</v>
      </c>
      <c r="F97" s="59">
        <v>223336.02465903154</v>
      </c>
      <c r="G97" s="57">
        <v>2.2007313153711374</v>
      </c>
      <c r="H97" s="59">
        <v>121331.51538622953</v>
      </c>
      <c r="I97" s="57">
        <v>3.3110764835472293</v>
      </c>
      <c r="J97" s="59">
        <v>20903.865474322956</v>
      </c>
      <c r="K97" s="57">
        <v>1.1366912097738018</v>
      </c>
      <c r="L97" s="60">
        <v>5</v>
      </c>
      <c r="M97" s="35"/>
      <c r="N97" s="78"/>
      <c r="O97" s="78"/>
      <c r="P97" s="58"/>
      <c r="Q97" s="58"/>
    </row>
    <row r="98" spans="1:17">
      <c r="A98" s="9">
        <v>5</v>
      </c>
      <c r="B98" s="92" t="s">
        <v>5</v>
      </c>
      <c r="C98" s="68">
        <v>0</v>
      </c>
      <c r="D98" s="90">
        <v>46339.380157689462</v>
      </c>
      <c r="E98" s="57">
        <v>5.6246886384919623</v>
      </c>
      <c r="F98" s="59">
        <v>106917.81394707419</v>
      </c>
      <c r="G98" s="57">
        <v>9.5363524109440476</v>
      </c>
      <c r="H98" s="59">
        <v>52609.380157689462</v>
      </c>
      <c r="I98" s="57">
        <v>15.029168042050523</v>
      </c>
      <c r="J98" s="59">
        <v>20048.885663048102</v>
      </c>
      <c r="K98" s="57">
        <v>1.5521512703718998</v>
      </c>
      <c r="L98" s="60">
        <v>15</v>
      </c>
      <c r="M98" s="35"/>
      <c r="N98" s="78"/>
      <c r="O98" s="78"/>
      <c r="P98" s="58"/>
      <c r="Q98" s="58"/>
    </row>
    <row r="99" spans="1:17">
      <c r="A99" s="9">
        <v>6</v>
      </c>
      <c r="B99" s="92" t="s">
        <v>437</v>
      </c>
      <c r="C99" s="68">
        <v>0</v>
      </c>
      <c r="D99" s="90">
        <v>-950.25598656422517</v>
      </c>
      <c r="E99" s="57">
        <v>0.95776640059714557</v>
      </c>
      <c r="F99" s="59">
        <v>24246.523011917314</v>
      </c>
      <c r="G99" s="57">
        <v>1.8620985959792822</v>
      </c>
      <c r="H99" s="59">
        <v>14049.744013435775</v>
      </c>
      <c r="I99" s="57">
        <v>2.8732992017914367</v>
      </c>
      <c r="J99" s="59">
        <v>1421.1378956514309</v>
      </c>
      <c r="K99" s="57">
        <v>1.0706028965610195</v>
      </c>
      <c r="L99" s="60">
        <v>30</v>
      </c>
      <c r="M99" s="35"/>
      <c r="N99" s="78"/>
      <c r="O99" s="78"/>
      <c r="P99" s="58"/>
      <c r="Q99" s="58"/>
    </row>
    <row r="100" spans="1:17">
      <c r="A100" s="9">
        <v>7</v>
      </c>
      <c r="B100" s="92" t="s">
        <v>438</v>
      </c>
      <c r="C100" s="68">
        <v>0</v>
      </c>
      <c r="D100" s="90">
        <v>1031.4165783064091</v>
      </c>
      <c r="E100" s="57">
        <v>1.103141657830641</v>
      </c>
      <c r="F100" s="59">
        <v>13594.946303719567</v>
      </c>
      <c r="G100" s="57">
        <v>2.0875957042975655</v>
      </c>
      <c r="H100" s="59">
        <v>7906.4165783064091</v>
      </c>
      <c r="I100" s="57">
        <v>3.5300533050580509</v>
      </c>
      <c r="J100" s="59">
        <v>1441.7729703929981</v>
      </c>
      <c r="K100" s="57">
        <v>1.1503468772502914</v>
      </c>
      <c r="L100" s="60">
        <v>5</v>
      </c>
      <c r="M100" s="35"/>
      <c r="N100" s="78"/>
      <c r="O100" s="78"/>
      <c r="P100" s="58"/>
      <c r="Q100" s="58"/>
    </row>
    <row r="101" spans="1:17">
      <c r="A101" s="9">
        <v>8</v>
      </c>
      <c r="B101" s="92" t="s">
        <v>268</v>
      </c>
      <c r="C101" s="68">
        <v>0</v>
      </c>
      <c r="D101" s="90">
        <v>-38866.502063604348</v>
      </c>
      <c r="E101" s="57">
        <v>0.66634953659356133</v>
      </c>
      <c r="F101" s="59">
        <v>70046.375888926152</v>
      </c>
      <c r="G101" s="57">
        <v>1.4810518988724133</v>
      </c>
      <c r="H101" s="59">
        <v>23592.177936395659</v>
      </c>
      <c r="I101" s="57">
        <v>1.4366496008957184</v>
      </c>
      <c r="J101" s="59">
        <v>-21896.061299863533</v>
      </c>
      <c r="K101" s="57">
        <v>0.77997941414657024</v>
      </c>
      <c r="L101" s="60">
        <v>5</v>
      </c>
      <c r="M101" s="35"/>
      <c r="N101" s="78"/>
      <c r="O101" s="78"/>
      <c r="P101" s="58"/>
      <c r="Q101" s="58"/>
    </row>
    <row r="102" spans="1:17">
      <c r="A102" s="9">
        <v>9</v>
      </c>
      <c r="B102" s="92" t="s">
        <v>269</v>
      </c>
      <c r="C102" s="68">
        <v>0</v>
      </c>
      <c r="D102" s="90">
        <v>41863.950748106829</v>
      </c>
      <c r="E102" s="57">
        <v>1.4590212602190773</v>
      </c>
      <c r="F102" s="59">
        <v>217101.94438101619</v>
      </c>
      <c r="G102" s="57">
        <v>2.904347895025988</v>
      </c>
      <c r="H102" s="59">
        <v>79036.590748106828</v>
      </c>
      <c r="I102" s="57">
        <v>2.4628278872498024</v>
      </c>
      <c r="J102" s="59">
        <v>1056.7520573767833</v>
      </c>
      <c r="K102" s="57">
        <v>1.0080051007398965</v>
      </c>
      <c r="L102" s="60">
        <v>5</v>
      </c>
      <c r="M102" s="35"/>
      <c r="N102" s="78"/>
      <c r="O102" s="78"/>
      <c r="P102" s="58"/>
      <c r="Q102" s="58"/>
    </row>
    <row r="103" spans="1:17">
      <c r="A103" s="9">
        <v>10</v>
      </c>
      <c r="B103" s="92" t="s">
        <v>238</v>
      </c>
      <c r="C103" s="68">
        <v>0</v>
      </c>
      <c r="D103" s="90">
        <v>-82.539502813795252</v>
      </c>
      <c r="E103" s="57">
        <v>0.84714906886334218</v>
      </c>
      <c r="F103" s="59">
        <v>796.62942800000019</v>
      </c>
      <c r="G103" s="57">
        <v>2.1801917451851853</v>
      </c>
      <c r="H103" s="59">
        <v>-42.539502813795252</v>
      </c>
      <c r="I103" s="57">
        <v>0.91492099437240948</v>
      </c>
      <c r="J103" s="59">
        <v>-315.99412425379523</v>
      </c>
      <c r="K103" s="57">
        <v>0.59145098433120136</v>
      </c>
      <c r="L103" s="60">
        <v>10</v>
      </c>
      <c r="M103" s="35"/>
      <c r="N103" s="78"/>
      <c r="O103" s="78"/>
      <c r="P103" s="58"/>
      <c r="Q103" s="58"/>
    </row>
    <row r="104" spans="1:17">
      <c r="A104" s="9">
        <v>11</v>
      </c>
      <c r="B104" s="92" t="s">
        <v>239</v>
      </c>
      <c r="C104" s="68">
        <v>0</v>
      </c>
      <c r="D104" s="90">
        <v>323.92702120121976</v>
      </c>
      <c r="E104" s="57">
        <v>1.5998648540763329</v>
      </c>
      <c r="F104" s="59">
        <v>2159.9495149999998</v>
      </c>
      <c r="G104" s="57">
        <v>4.1999252074074072</v>
      </c>
      <c r="H104" s="59">
        <v>-136.07297879878024</v>
      </c>
      <c r="I104" s="57">
        <v>0.86392702120121978</v>
      </c>
      <c r="J104" s="59">
        <v>-652.49972599878038</v>
      </c>
      <c r="K104" s="57">
        <v>0.56971233381131947</v>
      </c>
      <c r="L104" s="60">
        <v>10</v>
      </c>
      <c r="M104" s="35"/>
      <c r="N104" s="78"/>
      <c r="O104" s="78"/>
      <c r="P104" s="58"/>
      <c r="Q104" s="58"/>
    </row>
    <row r="105" spans="1:17">
      <c r="A105" s="9">
        <v>12</v>
      </c>
      <c r="B105" s="92" t="s">
        <v>240</v>
      </c>
      <c r="C105" s="68">
        <v>0</v>
      </c>
      <c r="D105" s="90">
        <v>186.5405805002847</v>
      </c>
      <c r="E105" s="57">
        <v>1.414534623333966</v>
      </c>
      <c r="F105" s="59">
        <v>1539.489</v>
      </c>
      <c r="G105" s="57">
        <v>3.7368693333333334</v>
      </c>
      <c r="H105" s="59">
        <v>-113.4594194997153</v>
      </c>
      <c r="I105" s="57">
        <v>0.8487207740003796</v>
      </c>
      <c r="J105" s="59">
        <v>-493.96213949971525</v>
      </c>
      <c r="K105" s="57">
        <v>0.56305975141774511</v>
      </c>
      <c r="L105" s="60">
        <v>5</v>
      </c>
      <c r="M105" s="35"/>
      <c r="N105" s="78"/>
      <c r="O105" s="78"/>
      <c r="P105" s="58"/>
      <c r="Q105" s="58"/>
    </row>
    <row r="106" spans="1:17">
      <c r="A106" s="9">
        <v>13</v>
      </c>
      <c r="B106" s="92" t="s">
        <v>58</v>
      </c>
      <c r="C106" s="68">
        <v>0</v>
      </c>
      <c r="D106" s="90">
        <v>3084.0406493283772</v>
      </c>
      <c r="E106" s="57">
        <v>1.1376803861307312</v>
      </c>
      <c r="F106" s="59">
        <v>28776.876276426323</v>
      </c>
      <c r="G106" s="57">
        <v>2.0277455813009402</v>
      </c>
      <c r="H106" s="59">
        <v>14284.040649328377</v>
      </c>
      <c r="I106" s="57">
        <v>2.2753607722614624</v>
      </c>
      <c r="J106" s="59">
        <v>1456.9204639691052</v>
      </c>
      <c r="K106" s="57">
        <v>1.0606364996191624</v>
      </c>
      <c r="L106" s="60">
        <v>10</v>
      </c>
      <c r="M106" s="35"/>
      <c r="N106" s="58"/>
      <c r="O106" s="58"/>
      <c r="P106" s="58"/>
      <c r="Q106" s="58"/>
    </row>
    <row r="107" spans="1:17">
      <c r="A107" s="9">
        <v>14</v>
      </c>
      <c r="B107" s="92" t="s">
        <v>59</v>
      </c>
      <c r="C107" s="68">
        <v>0</v>
      </c>
      <c r="D107" s="90">
        <v>-11275.120007675661</v>
      </c>
      <c r="E107" s="57">
        <v>0.55956562470016946</v>
      </c>
      <c r="F107" s="59">
        <v>-380.69998126346036</v>
      </c>
      <c r="G107" s="57">
        <v>0.98810312558551683</v>
      </c>
      <c r="H107" s="59">
        <v>8324.8799923243387</v>
      </c>
      <c r="I107" s="57">
        <v>2.3874799987207229</v>
      </c>
      <c r="J107" s="59">
        <v>1114.6043601813908</v>
      </c>
      <c r="K107" s="57">
        <v>1.0843740426936559</v>
      </c>
      <c r="L107" s="60">
        <v>5</v>
      </c>
      <c r="M107" s="35"/>
      <c r="N107" s="58"/>
      <c r="O107" s="58"/>
      <c r="P107" s="58"/>
      <c r="Q107" s="58"/>
    </row>
    <row r="108" spans="1:17">
      <c r="A108" s="9">
        <v>15</v>
      </c>
      <c r="B108" s="92" t="s">
        <v>54</v>
      </c>
      <c r="C108" s="68">
        <v>0</v>
      </c>
      <c r="D108" s="90">
        <v>1112641.1028158199</v>
      </c>
      <c r="E108" s="57">
        <v>1.6622863707237023</v>
      </c>
      <c r="F108" s="59">
        <v>4066816.2021807078</v>
      </c>
      <c r="G108" s="57">
        <v>3.4207239298694692</v>
      </c>
      <c r="H108" s="59">
        <v>1952641.1028158199</v>
      </c>
      <c r="I108" s="57">
        <v>3.3245727414474047</v>
      </c>
      <c r="J108" s="59">
        <v>248864.37247829512</v>
      </c>
      <c r="K108" s="57">
        <v>1.0978326318934737</v>
      </c>
      <c r="L108" s="60">
        <v>60</v>
      </c>
      <c r="M108" s="35"/>
      <c r="N108" s="58"/>
      <c r="O108" s="58"/>
      <c r="P108" s="58"/>
      <c r="Q108" s="58"/>
    </row>
    <row r="109" spans="1:17">
      <c r="A109" s="9">
        <v>16</v>
      </c>
      <c r="B109" s="92" t="s">
        <v>285</v>
      </c>
      <c r="C109" s="68">
        <v>0</v>
      </c>
      <c r="D109" s="90">
        <v>-20164.932249282316</v>
      </c>
      <c r="E109" s="57">
        <v>0.32783559169058946</v>
      </c>
      <c r="F109" s="59">
        <v>-10420.114730573074</v>
      </c>
      <c r="G109" s="57">
        <v>0.72213027385138473</v>
      </c>
      <c r="H109" s="59">
        <v>4835.0677507176842</v>
      </c>
      <c r="I109" s="57">
        <v>1.9670135501435368</v>
      </c>
      <c r="J109" s="59">
        <v>-1265.5905377859235</v>
      </c>
      <c r="K109" s="57">
        <v>0.88598959585156933</v>
      </c>
      <c r="L109" s="60">
        <v>5</v>
      </c>
      <c r="M109" s="35"/>
      <c r="N109" s="58"/>
      <c r="O109" s="58"/>
      <c r="P109" s="58"/>
      <c r="Q109" s="58"/>
    </row>
    <row r="110" spans="1:17">
      <c r="A110" s="9">
        <v>17</v>
      </c>
      <c r="B110" s="92" t="s">
        <v>348</v>
      </c>
      <c r="C110" s="68">
        <v>0</v>
      </c>
      <c r="D110" s="90">
        <v>-1142.8923998369037</v>
      </c>
      <c r="E110" s="57">
        <v>0.56042600006272936</v>
      </c>
      <c r="F110" s="59">
        <v>527.17981981587081</v>
      </c>
      <c r="G110" s="57">
        <v>1.1622091753279602</v>
      </c>
      <c r="H110" s="59">
        <v>957.10760016309632</v>
      </c>
      <c r="I110" s="57">
        <v>2.9142152003261925</v>
      </c>
      <c r="J110" s="59">
        <v>51.624895578582937</v>
      </c>
      <c r="K110" s="57">
        <v>1.0367310785185679</v>
      </c>
      <c r="L110" s="60">
        <v>1</v>
      </c>
      <c r="M110" s="35"/>
      <c r="N110" s="58"/>
      <c r="O110" s="58"/>
      <c r="P110" s="58"/>
      <c r="Q110" s="58"/>
    </row>
    <row r="111" spans="1:17">
      <c r="A111" s="9">
        <v>18</v>
      </c>
      <c r="B111" s="92" t="s">
        <v>45</v>
      </c>
      <c r="C111" s="68">
        <v>0</v>
      </c>
      <c r="D111" s="90">
        <v>-50284.521411229842</v>
      </c>
      <c r="E111" s="57">
        <v>0.26703222244723573</v>
      </c>
      <c r="F111" s="59">
        <v>-29642.842777920974</v>
      </c>
      <c r="G111" s="57">
        <v>0.65433102701975421</v>
      </c>
      <c r="H111" s="59">
        <v>3319.4785887701619</v>
      </c>
      <c r="I111" s="57">
        <v>1.2212985725846774</v>
      </c>
      <c r="J111" s="59">
        <v>-8039.784362764618</v>
      </c>
      <c r="K111" s="57">
        <v>0.69499206493190291</v>
      </c>
      <c r="L111" s="60">
        <v>15</v>
      </c>
      <c r="M111" s="35"/>
      <c r="N111" s="58"/>
      <c r="O111" s="58"/>
      <c r="P111" s="58"/>
      <c r="Q111" s="58"/>
    </row>
    <row r="112" spans="1:17">
      <c r="A112" s="9">
        <v>19</v>
      </c>
      <c r="B112" s="92" t="s">
        <v>349</v>
      </c>
      <c r="C112" s="68">
        <v>0</v>
      </c>
      <c r="D112" s="90">
        <v>-1319.226093502353</v>
      </c>
      <c r="E112" s="57">
        <v>0.42321349532076213</v>
      </c>
      <c r="F112" s="59">
        <v>-181.83129946267672</v>
      </c>
      <c r="G112" s="57">
        <v>0.93640038493785349</v>
      </c>
      <c r="H112" s="59">
        <v>467.97390649764725</v>
      </c>
      <c r="I112" s="57">
        <v>1.9359478129952945</v>
      </c>
      <c r="J112" s="59">
        <v>-133.57642387453507</v>
      </c>
      <c r="K112" s="57">
        <v>0.87873779327958312</v>
      </c>
      <c r="L112" s="60">
        <v>1</v>
      </c>
      <c r="M112" s="189"/>
      <c r="N112" s="58"/>
      <c r="O112" s="180" t="s">
        <v>492</v>
      </c>
      <c r="P112" s="180" t="s">
        <v>481</v>
      </c>
      <c r="Q112" s="58"/>
    </row>
    <row r="113" spans="1:17" ht="12.75" customHeight="1">
      <c r="A113" s="9">
        <v>20</v>
      </c>
      <c r="B113" s="92" t="s">
        <v>265</v>
      </c>
      <c r="C113" s="68">
        <v>0</v>
      </c>
      <c r="D113" s="90">
        <v>-681.30148503125588</v>
      </c>
      <c r="E113" s="57">
        <v>0.50544317288671903</v>
      </c>
      <c r="F113" s="59">
        <v>257.2910496796535</v>
      </c>
      <c r="G113" s="57">
        <v>1.1494140822762215</v>
      </c>
      <c r="H113" s="59">
        <v>246.29851496874426</v>
      </c>
      <c r="I113" s="57">
        <v>1.5473300332638762</v>
      </c>
      <c r="J113" s="59">
        <v>-178.50981646207856</v>
      </c>
      <c r="K113" s="57">
        <v>0.79594408277969797</v>
      </c>
      <c r="L113" s="60">
        <v>1</v>
      </c>
      <c r="M113" s="190"/>
      <c r="N113" s="58"/>
      <c r="O113" s="180"/>
      <c r="P113" s="180"/>
      <c r="Q113" s="58"/>
    </row>
    <row r="114" spans="1:17" ht="12.75" customHeight="1">
      <c r="A114" s="9">
        <v>21</v>
      </c>
      <c r="B114" s="92" t="s">
        <v>42</v>
      </c>
      <c r="C114" s="68">
        <v>0</v>
      </c>
      <c r="D114" s="90">
        <v>-3649.9068981344026</v>
      </c>
      <c r="E114" s="57">
        <v>0.9001939595806836</v>
      </c>
      <c r="F114" s="59">
        <v>47195.966608039977</v>
      </c>
      <c r="G114" s="57">
        <v>2.0324520997110196</v>
      </c>
      <c r="H114" s="59">
        <v>14170.093101865597</v>
      </c>
      <c r="I114" s="57">
        <v>1.7557382987661652</v>
      </c>
      <c r="J114" s="59">
        <v>-6317.4773700133956</v>
      </c>
      <c r="K114" s="57">
        <v>0.83899417588708658</v>
      </c>
      <c r="L114" s="60">
        <v>25</v>
      </c>
      <c r="M114" s="190"/>
      <c r="N114" s="58"/>
      <c r="O114" s="180"/>
      <c r="P114" s="180"/>
      <c r="Q114" s="58"/>
    </row>
    <row r="115" spans="1:17" ht="12.75" customHeight="1">
      <c r="A115" s="9">
        <v>22</v>
      </c>
      <c r="B115" s="92" t="s">
        <v>350</v>
      </c>
      <c r="C115" s="68">
        <v>0</v>
      </c>
      <c r="D115" s="90">
        <v>145.02650125660364</v>
      </c>
      <c r="E115" s="57">
        <v>1.1981236355964531</v>
      </c>
      <c r="F115" s="59">
        <v>1428.8326113584617</v>
      </c>
      <c r="G115" s="57">
        <v>2.5615656954737287</v>
      </c>
      <c r="H115" s="59">
        <v>502.02650125660364</v>
      </c>
      <c r="I115" s="57">
        <v>2.3387373366842765</v>
      </c>
      <c r="J115" s="59">
        <v>-41.960699881237474</v>
      </c>
      <c r="K115" s="57">
        <v>0.95434027826580836</v>
      </c>
      <c r="L115" s="60">
        <v>1</v>
      </c>
      <c r="M115" s="190"/>
      <c r="N115" s="58"/>
      <c r="O115" s="180"/>
      <c r="P115" s="180"/>
      <c r="Q115" s="58"/>
    </row>
    <row r="116" spans="1:17">
      <c r="A116" s="9">
        <v>23</v>
      </c>
      <c r="B116" s="92" t="s">
        <v>49</v>
      </c>
      <c r="C116" s="68">
        <v>0</v>
      </c>
      <c r="D116" s="90">
        <v>16103.67038115966</v>
      </c>
      <c r="E116" s="57">
        <v>1.4747544334068297</v>
      </c>
      <c r="F116" s="59">
        <v>72043.584260795498</v>
      </c>
      <c r="G116" s="57">
        <v>3.123926422782886</v>
      </c>
      <c r="H116" s="59">
        <v>34023.67038115966</v>
      </c>
      <c r="I116" s="57">
        <v>3.1264793988224788</v>
      </c>
      <c r="J116" s="59">
        <v>2958.6281461872059</v>
      </c>
      <c r="K116" s="57">
        <v>1.0628625409792738</v>
      </c>
      <c r="L116" s="60">
        <v>40</v>
      </c>
      <c r="M116" s="190"/>
      <c r="N116" s="58"/>
      <c r="O116" s="180"/>
      <c r="P116" s="180"/>
      <c r="Q116" s="58"/>
    </row>
    <row r="117" spans="1:17">
      <c r="A117" s="9">
        <v>24</v>
      </c>
      <c r="B117" s="92" t="s">
        <v>50</v>
      </c>
      <c r="C117" s="68">
        <v>0</v>
      </c>
      <c r="D117" s="90">
        <v>5133.0449339946426</v>
      </c>
      <c r="E117" s="57">
        <v>1.4747544334068297</v>
      </c>
      <c r="F117" s="59">
        <v>22963.892483128569</v>
      </c>
      <c r="G117" s="57">
        <v>3.1239264227828865</v>
      </c>
      <c r="H117" s="59">
        <v>10845.044933994643</v>
      </c>
      <c r="I117" s="57">
        <v>3.1264793988224788</v>
      </c>
      <c r="J117" s="59">
        <v>943.06272159717264</v>
      </c>
      <c r="K117" s="57">
        <v>1.0628625409792738</v>
      </c>
      <c r="L117" s="60">
        <v>5</v>
      </c>
      <c r="M117" s="190"/>
      <c r="N117" s="58"/>
      <c r="O117" s="180"/>
      <c r="P117" s="180"/>
      <c r="Q117" s="58"/>
    </row>
    <row r="118" spans="1:17">
      <c r="A118" s="9">
        <v>25</v>
      </c>
      <c r="B118" s="92" t="s">
        <v>413</v>
      </c>
      <c r="C118" s="68">
        <v>0</v>
      </c>
      <c r="D118" s="90">
        <v>15203.622704039662</v>
      </c>
      <c r="E118" s="57">
        <v>2.1421848624475746</v>
      </c>
      <c r="F118" s="59">
        <v>45577.949872572353</v>
      </c>
      <c r="G118" s="57">
        <v>4.424081577084543</v>
      </c>
      <c r="H118" s="59">
        <v>20864.622704039662</v>
      </c>
      <c r="I118" s="57">
        <v>3.7274016606587792</v>
      </c>
      <c r="J118" s="59">
        <v>3168.0110357738158</v>
      </c>
      <c r="K118" s="57">
        <v>1.1249875556242568</v>
      </c>
      <c r="L118" s="60">
        <v>5</v>
      </c>
      <c r="M118" s="190"/>
      <c r="N118" s="180" t="s">
        <v>419</v>
      </c>
      <c r="O118" s="180"/>
      <c r="P118" s="180"/>
      <c r="Q118" s="180" t="s">
        <v>479</v>
      </c>
    </row>
    <row r="119" spans="1:17">
      <c r="A119" s="9">
        <v>26</v>
      </c>
      <c r="B119" s="92" t="s">
        <v>87</v>
      </c>
      <c r="C119" s="68">
        <v>0</v>
      </c>
      <c r="D119" s="90">
        <v>-841.00405008524262</v>
      </c>
      <c r="E119" s="57">
        <v>0.69306421529735673</v>
      </c>
      <c r="F119" s="59">
        <v>2495.7937718536014</v>
      </c>
      <c r="G119" s="57">
        <v>1.7286989114901026</v>
      </c>
      <c r="H119" s="59">
        <v>148.99594991475738</v>
      </c>
      <c r="I119" s="57">
        <v>1.0851405428084329</v>
      </c>
      <c r="J119" s="59">
        <v>-1009.5722267147596</v>
      </c>
      <c r="K119" s="57">
        <v>0.65289717640909362</v>
      </c>
      <c r="L119" s="60">
        <v>5</v>
      </c>
      <c r="M119" s="190"/>
      <c r="N119" s="180"/>
      <c r="O119" s="180"/>
      <c r="P119" s="180"/>
      <c r="Q119" s="180"/>
    </row>
    <row r="120" spans="1:17">
      <c r="A120" s="9">
        <v>27</v>
      </c>
      <c r="B120" s="92" t="s">
        <v>272</v>
      </c>
      <c r="C120" s="68">
        <v>0</v>
      </c>
      <c r="D120" s="90">
        <v>-1189.0035389223794</v>
      </c>
      <c r="E120" s="57">
        <v>0.84146619481034945</v>
      </c>
      <c r="F120" s="59">
        <v>5640.9460249186359</v>
      </c>
      <c r="G120" s="57">
        <v>1.6017009093246546</v>
      </c>
      <c r="H120" s="59">
        <v>4435.9964610776206</v>
      </c>
      <c r="I120" s="57">
        <v>3.3658647792413978</v>
      </c>
      <c r="J120" s="59">
        <v>737.6189551550633</v>
      </c>
      <c r="K120" s="57">
        <v>1.1323468497102935</v>
      </c>
      <c r="L120" s="60">
        <v>1</v>
      </c>
      <c r="M120" s="190"/>
      <c r="N120" s="180"/>
      <c r="O120" s="180"/>
      <c r="P120" s="180"/>
      <c r="Q120" s="180"/>
    </row>
    <row r="121" spans="1:17" ht="12.75" customHeight="1">
      <c r="A121" s="9">
        <v>28</v>
      </c>
      <c r="B121" s="92" t="s">
        <v>44</v>
      </c>
      <c r="C121" s="68">
        <v>0</v>
      </c>
      <c r="D121" s="90">
        <v>-10824.48171899021</v>
      </c>
      <c r="E121" s="57">
        <v>0.88523662299628703</v>
      </c>
      <c r="F121" s="59">
        <v>102286.47504800884</v>
      </c>
      <c r="G121" s="57">
        <v>1.8675697629178019</v>
      </c>
      <c r="H121" s="59">
        <v>45995.51828100979</v>
      </c>
      <c r="I121" s="57">
        <v>2.2265471541602611</v>
      </c>
      <c r="J121" s="59">
        <v>-4751.3533863421035</v>
      </c>
      <c r="K121" s="57">
        <v>0.94615839296544801</v>
      </c>
      <c r="L121" s="60">
        <v>50</v>
      </c>
      <c r="M121" s="190"/>
      <c r="N121" s="180"/>
      <c r="O121" s="180"/>
      <c r="P121" s="180"/>
      <c r="Q121" s="180"/>
    </row>
    <row r="122" spans="1:17">
      <c r="A122" s="9">
        <v>29</v>
      </c>
      <c r="B122" s="92" t="s">
        <v>351</v>
      </c>
      <c r="C122" s="68">
        <v>0</v>
      </c>
      <c r="D122" s="90">
        <v>325.01395193736403</v>
      </c>
      <c r="E122" s="57">
        <v>1.3445864630379178</v>
      </c>
      <c r="F122" s="59">
        <v>2048.4691659645332</v>
      </c>
      <c r="G122" s="57">
        <v>2.7374632450929033</v>
      </c>
      <c r="H122" s="59">
        <v>893.21395193736407</v>
      </c>
      <c r="I122" s="57">
        <v>3.381903871832971</v>
      </c>
      <c r="J122" s="59">
        <v>105.07853149936841</v>
      </c>
      <c r="K122" s="57">
        <v>1.0903407545269317</v>
      </c>
      <c r="L122" s="60">
        <v>1</v>
      </c>
      <c r="M122" s="190"/>
      <c r="N122" s="180"/>
      <c r="O122" s="180"/>
      <c r="P122" s="180"/>
      <c r="Q122" s="180"/>
    </row>
    <row r="123" spans="1:17">
      <c r="A123" s="9">
        <v>30</v>
      </c>
      <c r="B123" s="92" t="s">
        <v>286</v>
      </c>
      <c r="C123" s="68">
        <v>0</v>
      </c>
      <c r="D123" s="90">
        <v>-5529.1124297164388</v>
      </c>
      <c r="E123" s="57">
        <v>0.70782538418323615</v>
      </c>
      <c r="F123" s="59">
        <v>11405.502054853481</v>
      </c>
      <c r="G123" s="57">
        <v>1.4821603066942921</v>
      </c>
      <c r="H123" s="59">
        <v>8394.8875702835612</v>
      </c>
      <c r="I123" s="57">
        <v>2.678977514056712</v>
      </c>
      <c r="J123" s="59">
        <v>89.189928301140753</v>
      </c>
      <c r="K123" s="57">
        <v>1.0067031380616771</v>
      </c>
      <c r="L123" s="60">
        <v>5</v>
      </c>
      <c r="M123" s="190"/>
      <c r="N123" s="180"/>
      <c r="O123" s="180"/>
      <c r="P123" s="180"/>
      <c r="Q123" s="180"/>
    </row>
    <row r="124" spans="1:17">
      <c r="A124" s="9">
        <v>31</v>
      </c>
      <c r="B124" s="92" t="s">
        <v>352</v>
      </c>
      <c r="C124" s="68">
        <v>0</v>
      </c>
      <c r="D124" s="90">
        <v>230.4976013496771</v>
      </c>
      <c r="E124" s="57">
        <v>1.1217759939505902</v>
      </c>
      <c r="F124" s="59">
        <v>2909.724891501226</v>
      </c>
      <c r="G124" s="57">
        <v>2.2298076464502223</v>
      </c>
      <c r="H124" s="59">
        <v>1623.2976013496773</v>
      </c>
      <c r="I124" s="57">
        <v>4.2465952026993543</v>
      </c>
      <c r="J124" s="59">
        <v>303.7678444042449</v>
      </c>
      <c r="K124" s="57">
        <v>1.1669485443943497</v>
      </c>
      <c r="L124" s="60">
        <v>1</v>
      </c>
      <c r="M124" s="190"/>
      <c r="N124" s="180"/>
      <c r="O124" s="180"/>
      <c r="P124" s="180"/>
      <c r="Q124" s="180"/>
    </row>
    <row r="125" spans="1:17">
      <c r="A125" s="9">
        <v>32</v>
      </c>
      <c r="B125" s="92" t="s">
        <v>357</v>
      </c>
      <c r="C125" s="68">
        <v>0</v>
      </c>
      <c r="D125" s="90">
        <v>-1825.0401558326857</v>
      </c>
      <c r="E125" s="57">
        <v>0.69582664069455236</v>
      </c>
      <c r="F125" s="59">
        <v>3015.2210948960292</v>
      </c>
      <c r="G125" s="57">
        <v>1.4020294793194705</v>
      </c>
      <c r="H125" s="59">
        <v>2174.9598441673143</v>
      </c>
      <c r="I125" s="57">
        <v>2.0874799220836571</v>
      </c>
      <c r="J125" s="59">
        <v>-221.55727839013252</v>
      </c>
      <c r="K125" s="57">
        <v>0.94960618320957357</v>
      </c>
      <c r="L125" s="60">
        <v>5</v>
      </c>
      <c r="M125" s="190"/>
      <c r="N125" s="180"/>
      <c r="O125" s="180"/>
      <c r="P125" s="180"/>
      <c r="Q125" s="180"/>
    </row>
    <row r="126" spans="1:17">
      <c r="A126" s="9">
        <v>33</v>
      </c>
      <c r="B126" s="92" t="s">
        <v>359</v>
      </c>
      <c r="C126" s="68">
        <v>0</v>
      </c>
      <c r="D126" s="90">
        <v>5674.7992208365686</v>
      </c>
      <c r="E126" s="57">
        <v>1.3733420540024057</v>
      </c>
      <c r="F126" s="59">
        <v>28576.105474480151</v>
      </c>
      <c r="G126" s="57">
        <v>2.5040055512884289</v>
      </c>
      <c r="H126" s="59">
        <v>15874.799220836569</v>
      </c>
      <c r="I126" s="57">
        <v>4.1749598441673141</v>
      </c>
      <c r="J126" s="59">
        <v>3892.2136080493365</v>
      </c>
      <c r="K126" s="57">
        <v>1.2291885168015082</v>
      </c>
      <c r="L126" s="60">
        <v>5</v>
      </c>
      <c r="M126" s="190"/>
      <c r="N126" s="180"/>
      <c r="O126" s="180"/>
      <c r="P126" s="180"/>
      <c r="Q126" s="180"/>
    </row>
    <row r="127" spans="1:17" ht="12.75" customHeight="1">
      <c r="A127" s="9">
        <v>34</v>
      </c>
      <c r="B127" s="92" t="s">
        <v>30</v>
      </c>
      <c r="C127" s="68">
        <v>0</v>
      </c>
      <c r="D127" s="90">
        <v>2309.1530356908202</v>
      </c>
      <c r="E127" s="57">
        <v>5.9083294414160319</v>
      </c>
      <c r="F127" s="59">
        <v>5783.5895374049996</v>
      </c>
      <c r="G127" s="57">
        <v>10.834865810881357</v>
      </c>
      <c r="H127" s="59">
        <v>2481.5090356908204</v>
      </c>
      <c r="I127" s="57">
        <v>9.3244181002711173</v>
      </c>
      <c r="J127" s="59">
        <v>803.46909436449596</v>
      </c>
      <c r="K127" s="57">
        <v>1.4065851195868406</v>
      </c>
      <c r="L127" s="60">
        <v>1</v>
      </c>
      <c r="M127" s="190"/>
      <c r="N127" s="180"/>
      <c r="O127" s="180"/>
      <c r="P127" s="180"/>
      <c r="Q127" s="180"/>
    </row>
    <row r="128" spans="1:17" ht="12.75" customHeight="1">
      <c r="A128" s="9">
        <v>35</v>
      </c>
      <c r="B128" s="92" t="s">
        <v>354</v>
      </c>
      <c r="C128" s="68">
        <v>0</v>
      </c>
      <c r="D128" s="90">
        <v>22268.614194436181</v>
      </c>
      <c r="E128" s="57">
        <v>4.7114356990726964</v>
      </c>
      <c r="F128" s="59">
        <v>61996.110430324959</v>
      </c>
      <c r="G128" s="57">
        <v>9.266148057376661</v>
      </c>
      <c r="H128" s="59">
        <v>22268.614194436181</v>
      </c>
      <c r="I128" s="57">
        <v>4.7114356990726964</v>
      </c>
      <c r="J128" s="59">
        <v>4724.6791758573308</v>
      </c>
      <c r="K128" s="57">
        <v>1.2006750006797513</v>
      </c>
      <c r="L128" s="60">
        <v>5</v>
      </c>
      <c r="M128" s="190"/>
      <c r="N128" s="180"/>
      <c r="O128" s="180"/>
      <c r="P128" s="180"/>
      <c r="Q128" s="180"/>
    </row>
    <row r="129" spans="1:17" ht="12.75" customHeight="1">
      <c r="A129" s="9">
        <v>36</v>
      </c>
      <c r="B129" s="92" t="s">
        <v>90</v>
      </c>
      <c r="C129" s="68">
        <v>0</v>
      </c>
      <c r="D129" s="90">
        <v>349.26083396073591</v>
      </c>
      <c r="E129" s="57">
        <v>1.6429691346847126</v>
      </c>
      <c r="F129" s="59">
        <v>1643.0513911160042</v>
      </c>
      <c r="G129" s="57">
        <v>3.4198105907452199</v>
      </c>
      <c r="H129" s="59">
        <v>517.46083396073595</v>
      </c>
      <c r="I129" s="57">
        <v>2.3798955572286293</v>
      </c>
      <c r="J129" s="59">
        <v>-23.393474212526826</v>
      </c>
      <c r="K129" s="57">
        <v>0.97445721005649166</v>
      </c>
      <c r="L129" s="60">
        <v>5</v>
      </c>
      <c r="M129" s="190"/>
      <c r="N129" s="180"/>
      <c r="O129" s="180"/>
      <c r="P129" s="180"/>
      <c r="Q129" s="180"/>
    </row>
    <row r="130" spans="1:17">
      <c r="A130" s="9">
        <v>37</v>
      </c>
      <c r="B130" s="92" t="s">
        <v>287</v>
      </c>
      <c r="C130" s="68">
        <v>0</v>
      </c>
      <c r="D130" s="90">
        <v>134.5406901547681</v>
      </c>
      <c r="E130" s="57">
        <v>1.8451048376555785</v>
      </c>
      <c r="F130" s="59">
        <v>485.45257338021747</v>
      </c>
      <c r="G130" s="57">
        <v>3.4394601677397865</v>
      </c>
      <c r="H130" s="59">
        <v>268.74069015476812</v>
      </c>
      <c r="I130" s="57">
        <v>11.749627606190725</v>
      </c>
      <c r="J130" s="59">
        <v>86.534362604793728</v>
      </c>
      <c r="K130" s="57">
        <v>1.4176241315986029</v>
      </c>
      <c r="L130" s="60">
        <v>1</v>
      </c>
      <c r="M130" s="190"/>
      <c r="N130" s="180"/>
      <c r="O130" s="180"/>
      <c r="P130" s="180"/>
      <c r="Q130" s="180"/>
    </row>
    <row r="131" spans="1:17">
      <c r="A131" s="9">
        <v>38</v>
      </c>
      <c r="B131" s="92" t="s">
        <v>57</v>
      </c>
      <c r="C131" s="68">
        <v>0</v>
      </c>
      <c r="D131" s="90">
        <v>48367.910377990513</v>
      </c>
      <c r="E131" s="57">
        <v>1.9908208451735192</v>
      </c>
      <c r="F131" s="59">
        <v>170426.50479486075</v>
      </c>
      <c r="G131" s="57">
        <v>3.7929614027345258</v>
      </c>
      <c r="H131" s="59">
        <v>79183.910377990513</v>
      </c>
      <c r="I131" s="57">
        <v>5.3991061321105844</v>
      </c>
      <c r="J131" s="59">
        <v>19892.480162244654</v>
      </c>
      <c r="K131" s="57">
        <v>1.2573698029227585</v>
      </c>
      <c r="L131" s="60">
        <v>30</v>
      </c>
      <c r="M131" s="190"/>
      <c r="N131" s="180"/>
      <c r="O131" s="180"/>
      <c r="P131" s="180"/>
      <c r="Q131" s="180"/>
    </row>
    <row r="132" spans="1:17">
      <c r="A132" s="9">
        <v>39</v>
      </c>
      <c r="B132" s="92" t="s">
        <v>56</v>
      </c>
      <c r="C132" s="68">
        <v>0</v>
      </c>
      <c r="D132" s="90">
        <v>-1056.3658653185203</v>
      </c>
      <c r="E132" s="57">
        <v>0.33977133417592481</v>
      </c>
      <c r="F132" s="59">
        <v>-306.00805746936112</v>
      </c>
      <c r="G132" s="57">
        <v>0.84699597126531945</v>
      </c>
      <c r="H132" s="59">
        <v>43.634134681479736</v>
      </c>
      <c r="I132" s="57">
        <v>1.0872682693629594</v>
      </c>
      <c r="J132" s="59">
        <v>-288.03440215755836</v>
      </c>
      <c r="K132" s="57">
        <v>0.65366682831082645</v>
      </c>
      <c r="L132" s="60">
        <v>5</v>
      </c>
      <c r="M132" s="190"/>
      <c r="N132" s="180"/>
      <c r="O132" s="180"/>
      <c r="P132" s="180"/>
      <c r="Q132" s="180"/>
    </row>
    <row r="133" spans="1:17">
      <c r="A133" s="9">
        <v>40</v>
      </c>
      <c r="B133" s="92" t="s">
        <v>21</v>
      </c>
      <c r="C133" s="68">
        <v>0</v>
      </c>
      <c r="D133" s="90">
        <v>-4061.9603058463108</v>
      </c>
      <c r="E133" s="57">
        <v>0.68657713689457478</v>
      </c>
      <c r="F133" s="59">
        <v>11622.731730394895</v>
      </c>
      <c r="G133" s="57">
        <v>1.7174525759503021</v>
      </c>
      <c r="H133" s="59">
        <v>798.0396941536892</v>
      </c>
      <c r="I133" s="57">
        <v>1.0985234190313196</v>
      </c>
      <c r="J133" s="59">
        <v>-4651.3385673163066</v>
      </c>
      <c r="K133" s="57">
        <v>0.6567120293229104</v>
      </c>
      <c r="L133" s="60">
        <v>5</v>
      </c>
      <c r="M133" s="190"/>
      <c r="N133" s="180"/>
      <c r="O133" s="180"/>
      <c r="P133" s="180"/>
      <c r="Q133" s="180"/>
    </row>
    <row r="134" spans="1:17">
      <c r="A134" s="9">
        <v>41</v>
      </c>
      <c r="B134" s="92" t="s">
        <v>22</v>
      </c>
      <c r="C134" s="68">
        <v>0</v>
      </c>
      <c r="D134" s="90">
        <v>59.731410683724334</v>
      </c>
      <c r="E134" s="57">
        <v>1.0298657053418621</v>
      </c>
      <c r="F134" s="59">
        <v>3315.4471598136324</v>
      </c>
      <c r="G134" s="57">
        <v>2.326178863925453</v>
      </c>
      <c r="H134" s="59">
        <v>809.73141068372433</v>
      </c>
      <c r="I134" s="57">
        <v>1.6477851285469796</v>
      </c>
      <c r="J134" s="59">
        <v>-451.6987424343306</v>
      </c>
      <c r="K134" s="57">
        <v>0.82014282106411518</v>
      </c>
      <c r="L134" s="60">
        <v>5</v>
      </c>
      <c r="M134" s="190"/>
      <c r="N134" s="180"/>
      <c r="O134" s="180"/>
      <c r="P134" s="180"/>
      <c r="Q134" s="180"/>
    </row>
    <row r="135" spans="1:17">
      <c r="A135" s="9">
        <v>42</v>
      </c>
      <c r="B135" s="92" t="s">
        <v>356</v>
      </c>
      <c r="C135" s="68">
        <v>0</v>
      </c>
      <c r="D135" s="90">
        <v>56472.368862825417</v>
      </c>
      <c r="E135" s="57">
        <v>1.3921692282140654</v>
      </c>
      <c r="F135" s="59">
        <v>244293.66495912021</v>
      </c>
      <c r="G135" s="57">
        <v>2.3571870275506677</v>
      </c>
      <c r="H135" s="59">
        <v>175472.36886282542</v>
      </c>
      <c r="I135" s="57">
        <v>8.0188947545130169</v>
      </c>
      <c r="J135" s="59">
        <v>64556.088016407477</v>
      </c>
      <c r="K135" s="57">
        <v>1.4749695004482521</v>
      </c>
      <c r="L135" s="60">
        <v>5</v>
      </c>
      <c r="M135" s="190"/>
      <c r="N135" s="180"/>
      <c r="O135" s="180"/>
      <c r="P135" s="180"/>
      <c r="Q135" s="180"/>
    </row>
    <row r="136" spans="1:17">
      <c r="A136" s="9">
        <v>43</v>
      </c>
      <c r="B136" s="92" t="s">
        <v>46</v>
      </c>
      <c r="C136" s="68">
        <v>0</v>
      </c>
      <c r="D136" s="90">
        <v>-1251.7817757821103</v>
      </c>
      <c r="E136" s="57">
        <v>0.65305383154597829</v>
      </c>
      <c r="F136" s="59">
        <v>2145.3569663169155</v>
      </c>
      <c r="G136" s="57">
        <v>1.4756889060569658</v>
      </c>
      <c r="H136" s="59">
        <v>856.21822421788966</v>
      </c>
      <c r="I136" s="57">
        <v>1.5708121494785932</v>
      </c>
      <c r="J136" s="59">
        <v>-575.84311639488169</v>
      </c>
      <c r="K136" s="57">
        <v>0.80360468301985244</v>
      </c>
      <c r="L136" s="60">
        <v>5</v>
      </c>
      <c r="M136" s="190"/>
      <c r="N136" s="180"/>
      <c r="O136" s="180"/>
      <c r="P136" s="180"/>
      <c r="Q136" s="180"/>
    </row>
    <row r="137" spans="1:17">
      <c r="A137" s="9">
        <v>44</v>
      </c>
      <c r="B137" s="92" t="s">
        <v>353</v>
      </c>
      <c r="C137" s="68">
        <v>0</v>
      </c>
      <c r="D137" s="90">
        <v>14.216757459809685</v>
      </c>
      <c r="E137" s="57">
        <v>1.0394034297666566</v>
      </c>
      <c r="F137" s="59">
        <v>518.03377873353838</v>
      </c>
      <c r="G137" s="57">
        <v>2.1486336557284664</v>
      </c>
      <c r="H137" s="59">
        <v>225.0167574598097</v>
      </c>
      <c r="I137" s="57">
        <v>2.5001117163987314</v>
      </c>
      <c r="J137" s="59">
        <v>-2.4954437017407827</v>
      </c>
      <c r="K137" s="57">
        <v>0.99338976675704083</v>
      </c>
      <c r="L137" s="60">
        <v>1</v>
      </c>
      <c r="M137" s="190"/>
      <c r="N137" s="180"/>
      <c r="O137" s="180"/>
      <c r="P137" s="180"/>
      <c r="Q137" s="180"/>
    </row>
    <row r="138" spans="1:17">
      <c r="A138" s="9">
        <v>45</v>
      </c>
      <c r="B138" s="92" t="s">
        <v>420</v>
      </c>
      <c r="C138" s="68">
        <v>0</v>
      </c>
      <c r="D138" s="90">
        <v>7486.4422159224414</v>
      </c>
      <c r="E138" s="57">
        <v>1.2334843505464834</v>
      </c>
      <c r="F138" s="59">
        <v>53107.939611981899</v>
      </c>
      <c r="G138" s="57">
        <v>2.3250483935125223</v>
      </c>
      <c r="H138" s="59">
        <v>27550.442215922441</v>
      </c>
      <c r="I138" s="57">
        <v>3.2958701846602034</v>
      </c>
      <c r="J138" s="59">
        <v>4700.9723951214764</v>
      </c>
      <c r="K138" s="57">
        <v>1.1348936560382206</v>
      </c>
      <c r="L138" s="60">
        <v>3</v>
      </c>
      <c r="M138" s="190"/>
      <c r="N138" s="180"/>
      <c r="O138" s="180"/>
      <c r="P138" s="180"/>
      <c r="Q138" s="180"/>
    </row>
    <row r="139" spans="1:17">
      <c r="A139" s="9">
        <v>46</v>
      </c>
      <c r="B139" s="92" t="s">
        <v>415</v>
      </c>
      <c r="C139" s="68">
        <v>0</v>
      </c>
      <c r="D139" s="90">
        <v>211122.99020447669</v>
      </c>
      <c r="E139" s="57">
        <v>1.6971206544641793</v>
      </c>
      <c r="F139" s="59">
        <v>859318.05367934797</v>
      </c>
      <c r="G139" s="57">
        <v>3.2699502821313469</v>
      </c>
      <c r="H139" s="59">
        <v>331160.49020447669</v>
      </c>
      <c r="I139" s="57">
        <v>2.8114761857338895</v>
      </c>
      <c r="J139" s="59">
        <v>34222.967628406768</v>
      </c>
      <c r="K139" s="57">
        <v>1.0713349995162957</v>
      </c>
      <c r="L139" s="60">
        <v>45</v>
      </c>
      <c r="M139" s="190"/>
      <c r="N139" s="180"/>
      <c r="O139" s="180"/>
      <c r="P139" s="180"/>
      <c r="Q139" s="180"/>
    </row>
    <row r="140" spans="1:17">
      <c r="A140" s="9">
        <v>47</v>
      </c>
      <c r="B140" s="92" t="s">
        <v>416</v>
      </c>
      <c r="C140" s="68">
        <v>0</v>
      </c>
      <c r="D140" s="90">
        <v>70986.495102238259</v>
      </c>
      <c r="E140" s="57">
        <v>1.3816478231303133</v>
      </c>
      <c r="F140" s="59">
        <v>360659.02683967375</v>
      </c>
      <c r="G140" s="57">
        <v>2.551221620815801</v>
      </c>
      <c r="H140" s="59">
        <v>191361.49510223826</v>
      </c>
      <c r="I140" s="57">
        <v>3.9159846872722022</v>
      </c>
      <c r="J140" s="59">
        <v>42892.733814203326</v>
      </c>
      <c r="K140" s="57">
        <v>1.2003455568072197</v>
      </c>
      <c r="L140" s="60">
        <v>15</v>
      </c>
      <c r="M140" s="190"/>
      <c r="N140" s="180"/>
      <c r="O140" s="180"/>
      <c r="P140" s="180"/>
      <c r="Q140" s="180"/>
    </row>
    <row r="141" spans="1:17">
      <c r="A141" s="9">
        <v>48</v>
      </c>
      <c r="B141" s="92" t="s">
        <v>421</v>
      </c>
      <c r="C141" s="68">
        <v>0</v>
      </c>
      <c r="D141" s="90">
        <v>8696.1286000953714</v>
      </c>
      <c r="E141" s="57">
        <v>2.0337175957738229</v>
      </c>
      <c r="F141" s="59">
        <v>28744.429108306169</v>
      </c>
      <c r="G141" s="57">
        <v>3.7335034718234019</v>
      </c>
      <c r="H141" s="59">
        <v>12968.608600095373</v>
      </c>
      <c r="I141" s="57">
        <v>4.1325141546124087</v>
      </c>
      <c r="J141" s="59">
        <v>3084.4552510742815</v>
      </c>
      <c r="K141" s="57">
        <v>1.2199387852022869</v>
      </c>
      <c r="L141" s="60">
        <v>1</v>
      </c>
      <c r="M141" s="190"/>
      <c r="N141" s="180"/>
      <c r="O141" s="180"/>
      <c r="P141" s="180"/>
      <c r="Q141" s="180"/>
    </row>
    <row r="142" spans="1:17">
      <c r="A142" s="9">
        <v>49</v>
      </c>
      <c r="B142" s="92" t="s">
        <v>88</v>
      </c>
      <c r="C142" s="68">
        <v>0</v>
      </c>
      <c r="D142" s="90">
        <v>-1613.0040500852426</v>
      </c>
      <c r="E142" s="57">
        <v>0.54071638664998789</v>
      </c>
      <c r="F142" s="59">
        <v>1530.7937718536014</v>
      </c>
      <c r="G142" s="57">
        <v>1.3487001758208659</v>
      </c>
      <c r="H142" s="59">
        <v>148.99594991475738</v>
      </c>
      <c r="I142" s="57">
        <v>1.0851405428084329</v>
      </c>
      <c r="J142" s="59">
        <v>-1009.5722267147596</v>
      </c>
      <c r="K142" s="57">
        <v>0.65289717640909362</v>
      </c>
      <c r="L142" s="60">
        <v>5</v>
      </c>
      <c r="M142" s="190"/>
      <c r="N142" s="180"/>
      <c r="O142" s="180"/>
      <c r="P142" s="180"/>
      <c r="Q142" s="180"/>
    </row>
    <row r="143" spans="1:17">
      <c r="A143" s="9">
        <v>50</v>
      </c>
      <c r="B143" s="92" t="s">
        <v>3</v>
      </c>
      <c r="C143" s="68">
        <v>0</v>
      </c>
      <c r="D143" s="90">
        <v>25921.071238219491</v>
      </c>
      <c r="E143" s="57">
        <v>2.2598945872567069</v>
      </c>
      <c r="F143" s="59">
        <v>82179.905957610215</v>
      </c>
      <c r="G143" s="57">
        <v>4.1954857959603471</v>
      </c>
      <c r="H143" s="59">
        <v>35245.071238219491</v>
      </c>
      <c r="I143" s="57">
        <v>4.1328952211750662</v>
      </c>
      <c r="J143" s="59">
        <v>8044.7013773590006</v>
      </c>
      <c r="K143" s="57">
        <v>1.2092229907402761</v>
      </c>
      <c r="L143" s="60">
        <v>15</v>
      </c>
      <c r="M143" s="190"/>
      <c r="N143" s="180"/>
      <c r="O143" s="180"/>
      <c r="P143" s="180"/>
      <c r="Q143" s="180"/>
    </row>
    <row r="144" spans="1:17">
      <c r="A144" s="9">
        <v>51</v>
      </c>
      <c r="B144" s="92" t="s">
        <v>4</v>
      </c>
      <c r="C144" s="68">
        <v>0</v>
      </c>
      <c r="D144" s="90">
        <v>692.90342066969117</v>
      </c>
      <c r="E144" s="57">
        <v>6.4133079739819623</v>
      </c>
      <c r="F144" s="59">
        <v>1784.9903179809153</v>
      </c>
      <c r="G144" s="57">
        <v>12.15618948738072</v>
      </c>
      <c r="H144" s="59">
        <v>660.90342066969117</v>
      </c>
      <c r="I144" s="57">
        <v>5.1306463791855696</v>
      </c>
      <c r="J144" s="59">
        <v>165.06663488552942</v>
      </c>
      <c r="K144" s="57">
        <v>1.2516885884773372</v>
      </c>
      <c r="L144" s="60">
        <v>5</v>
      </c>
      <c r="M144" s="190"/>
      <c r="N144" s="180"/>
      <c r="O144" s="180"/>
      <c r="P144" s="180"/>
      <c r="Q144" s="180"/>
    </row>
    <row r="145" spans="1:17">
      <c r="A145" s="9">
        <v>52</v>
      </c>
      <c r="B145" s="92" t="s">
        <v>288</v>
      </c>
      <c r="C145" s="68">
        <v>0</v>
      </c>
      <c r="D145" s="90">
        <v>2096.2955736395452</v>
      </c>
      <c r="E145" s="57">
        <v>1.9982359874474025</v>
      </c>
      <c r="F145" s="59">
        <v>7170.751048288821</v>
      </c>
      <c r="G145" s="57">
        <v>3.7317146850624079</v>
      </c>
      <c r="H145" s="59">
        <v>3821.2955736395452</v>
      </c>
      <c r="I145" s="57">
        <v>11.190121529705454</v>
      </c>
      <c r="J145" s="59">
        <v>1218.3480372113399</v>
      </c>
      <c r="K145" s="57">
        <v>1.4091234054017772</v>
      </c>
      <c r="L145" s="60">
        <v>5</v>
      </c>
      <c r="M145" s="190"/>
      <c r="N145" s="180"/>
      <c r="O145" s="180"/>
      <c r="P145" s="180"/>
      <c r="Q145" s="180"/>
    </row>
    <row r="146" spans="1:17">
      <c r="A146" s="9">
        <v>53</v>
      </c>
      <c r="B146" s="92" t="s">
        <v>270</v>
      </c>
      <c r="C146" s="68">
        <v>0</v>
      </c>
      <c r="D146" s="90">
        <v>4826.3759645273767</v>
      </c>
      <c r="E146" s="57">
        <v>1.3881221021396821</v>
      </c>
      <c r="F146" s="59">
        <v>25774.433081363975</v>
      </c>
      <c r="G146" s="57">
        <v>2.6581596166600598</v>
      </c>
      <c r="H146" s="59">
        <v>11824.075964527379</v>
      </c>
      <c r="I146" s="57">
        <v>3.1745427061199778</v>
      </c>
      <c r="J146" s="59">
        <v>1725.7744002417348</v>
      </c>
      <c r="K146" s="57">
        <v>1.1110837051503681</v>
      </c>
      <c r="L146" s="60">
        <v>5</v>
      </c>
      <c r="M146" s="190"/>
      <c r="N146" s="180"/>
      <c r="O146" s="180"/>
      <c r="P146" s="180"/>
      <c r="Q146" s="180"/>
    </row>
    <row r="147" spans="1:17">
      <c r="A147" s="9">
        <v>54</v>
      </c>
      <c r="B147" s="92" t="s">
        <v>471</v>
      </c>
      <c r="C147" s="68">
        <v>0</v>
      </c>
      <c r="D147" s="90">
        <v>-705.19384244644652</v>
      </c>
      <c r="E147" s="57">
        <v>0.39268159216090248</v>
      </c>
      <c r="F147" s="59">
        <v>-213.65176766208333</v>
      </c>
      <c r="G147" s="57">
        <v>0.85280115218430996</v>
      </c>
      <c r="H147" s="59">
        <v>165.96615755355356</v>
      </c>
      <c r="I147" s="57">
        <v>1.5722970950122537</v>
      </c>
      <c r="J147" s="59">
        <v>-100.78143093701067</v>
      </c>
      <c r="K147" s="57">
        <v>0.81898182763530958</v>
      </c>
      <c r="L147" s="60">
        <v>1</v>
      </c>
      <c r="M147" s="190"/>
      <c r="N147" s="180"/>
      <c r="O147" s="180"/>
      <c r="P147" s="180"/>
      <c r="Q147" s="180"/>
    </row>
    <row r="148" spans="1:17">
      <c r="A148" s="9">
        <v>55</v>
      </c>
      <c r="B148" s="92" t="s">
        <v>343</v>
      </c>
      <c r="C148" s="68">
        <v>0</v>
      </c>
      <c r="D148" s="90">
        <v>3820.7513640695252</v>
      </c>
      <c r="E148" s="57">
        <v>3.2475008023938385</v>
      </c>
      <c r="F148" s="59">
        <v>10644.175597904981</v>
      </c>
      <c r="G148" s="57">
        <v>6.0090238107788148</v>
      </c>
      <c r="H148" s="59">
        <v>5145.7513640695252</v>
      </c>
      <c r="I148" s="57">
        <v>14.722003637518734</v>
      </c>
      <c r="J148" s="59">
        <v>1721.2485114561673</v>
      </c>
      <c r="K148" s="57">
        <v>1.45301940233372</v>
      </c>
      <c r="L148" s="60">
        <v>5</v>
      </c>
      <c r="M148" s="190"/>
      <c r="N148" s="180"/>
      <c r="O148" s="180"/>
      <c r="P148" s="180"/>
      <c r="Q148" s="180"/>
    </row>
    <row r="149" spans="1:17">
      <c r="A149" s="9">
        <v>56</v>
      </c>
      <c r="B149" s="92" t="s">
        <v>344</v>
      </c>
      <c r="C149" s="68">
        <v>0</v>
      </c>
      <c r="D149" s="90">
        <v>17819.724480661844</v>
      </c>
      <c r="E149" s="57">
        <v>7.6740541126074318</v>
      </c>
      <c r="F149" s="59">
        <v>43662.260977972757</v>
      </c>
      <c r="G149" s="57">
        <v>14.082325386658503</v>
      </c>
      <c r="H149" s="59">
        <v>19489.724480661844</v>
      </c>
      <c r="I149" s="57">
        <v>20.489724480661845</v>
      </c>
      <c r="J149" s="59">
        <v>6780.0197129459957</v>
      </c>
      <c r="K149" s="57">
        <v>1.4945416278337265</v>
      </c>
      <c r="L149" s="60">
        <v>5</v>
      </c>
      <c r="M149" s="190"/>
      <c r="N149" s="180"/>
      <c r="O149" s="180"/>
      <c r="P149" s="180"/>
      <c r="Q149" s="180"/>
    </row>
    <row r="150" spans="1:17">
      <c r="A150" s="9">
        <v>57</v>
      </c>
      <c r="B150" s="92" t="s">
        <v>355</v>
      </c>
      <c r="C150" s="68">
        <v>0</v>
      </c>
      <c r="D150" s="90">
        <v>667.64448116443327</v>
      </c>
      <c r="E150" s="57">
        <v>1.5563704009703612</v>
      </c>
      <c r="F150" s="59">
        <v>2888.8653276994992</v>
      </c>
      <c r="G150" s="57">
        <v>2.9259102184663326</v>
      </c>
      <c r="H150" s="59">
        <v>1367.6444811644333</v>
      </c>
      <c r="I150" s="57">
        <v>3.7352889623288665</v>
      </c>
      <c r="J150" s="59">
        <v>273.16528428979041</v>
      </c>
      <c r="K150" s="57">
        <v>1.1713194407460599</v>
      </c>
      <c r="L150" s="60">
        <v>5</v>
      </c>
      <c r="M150" s="190"/>
      <c r="N150" s="180"/>
      <c r="O150" s="180"/>
      <c r="P150" s="180"/>
      <c r="Q150" s="180"/>
    </row>
    <row r="151" spans="1:17" s="8" customFormat="1">
      <c r="A151" s="9">
        <v>58</v>
      </c>
      <c r="B151" s="92" t="s">
        <v>273</v>
      </c>
      <c r="C151" s="68">
        <v>0</v>
      </c>
      <c r="D151" s="90">
        <v>13163.565727492161</v>
      </c>
      <c r="E151" s="57">
        <v>2.7885279521049133</v>
      </c>
      <c r="F151" s="59">
        <v>38534.783821728313</v>
      </c>
      <c r="G151" s="57">
        <v>5.1885634588835119</v>
      </c>
      <c r="H151" s="59">
        <v>15523.565727492161</v>
      </c>
      <c r="I151" s="57">
        <v>4.1047131454984322</v>
      </c>
      <c r="J151" s="59">
        <v>3496.3218055522448</v>
      </c>
      <c r="K151" s="57">
        <v>1.205336918974137</v>
      </c>
      <c r="L151" s="60">
        <v>50</v>
      </c>
      <c r="M151" s="190"/>
      <c r="N151" s="180"/>
      <c r="O151" s="180"/>
      <c r="P151" s="180"/>
      <c r="Q151" s="180"/>
    </row>
    <row r="152" spans="1:17" s="8" customFormat="1">
      <c r="A152" s="9">
        <v>59</v>
      </c>
      <c r="B152" s="92" t="s">
        <v>289</v>
      </c>
      <c r="C152" s="68">
        <v>0</v>
      </c>
      <c r="D152" s="90">
        <v>3287.0043312894168</v>
      </c>
      <c r="E152" s="57">
        <v>2.8261135173830092</v>
      </c>
      <c r="F152" s="59">
        <v>7244.1102837546787</v>
      </c>
      <c r="G152" s="57">
        <v>4.2196045705576353</v>
      </c>
      <c r="H152" s="59">
        <v>2337.0043312894168</v>
      </c>
      <c r="I152" s="57">
        <v>4.1160057750525558</v>
      </c>
      <c r="J152" s="59">
        <v>473.61093956106106</v>
      </c>
      <c r="K152" s="57">
        <v>1.1812245110361439</v>
      </c>
      <c r="L152" s="60">
        <v>1</v>
      </c>
      <c r="M152" s="190"/>
      <c r="N152" s="180"/>
      <c r="O152" s="180"/>
      <c r="P152" s="180"/>
      <c r="Q152" s="180"/>
    </row>
    <row r="153" spans="1:17" s="8" customFormat="1">
      <c r="A153" s="9">
        <v>60</v>
      </c>
      <c r="B153" s="92" t="s">
        <v>472</v>
      </c>
      <c r="C153" s="68">
        <v>0</v>
      </c>
      <c r="D153" s="90">
        <v>4115.0328314856197</v>
      </c>
      <c r="E153" s="57">
        <v>1.2286129350825343</v>
      </c>
      <c r="F153" s="59">
        <v>34800.518646134959</v>
      </c>
      <c r="G153" s="57">
        <v>2.5466897176059979</v>
      </c>
      <c r="H153" s="59">
        <v>10865.03283148562</v>
      </c>
      <c r="I153" s="57">
        <v>1.965780696132055</v>
      </c>
      <c r="J153" s="59">
        <v>-2095.3888895972304</v>
      </c>
      <c r="K153" s="57">
        <v>0.91345095456257464</v>
      </c>
      <c r="L153" s="60">
        <v>5</v>
      </c>
      <c r="M153" s="190"/>
      <c r="N153" s="180"/>
      <c r="O153" s="180"/>
      <c r="P153" s="180"/>
      <c r="Q153" s="180"/>
    </row>
    <row r="154" spans="1:17" s="8" customFormat="1">
      <c r="A154" s="9">
        <v>61</v>
      </c>
      <c r="B154" s="92" t="s">
        <v>459</v>
      </c>
      <c r="C154" s="68">
        <v>0</v>
      </c>
      <c r="D154" s="90">
        <v>1391.8605793841234</v>
      </c>
      <c r="E154" s="57">
        <v>1.3317112915596099</v>
      </c>
      <c r="F154" s="59">
        <v>11390.69956073381</v>
      </c>
      <c r="G154" s="57">
        <v>3.1717253690626901</v>
      </c>
      <c r="H154" s="59">
        <v>587.86057938412341</v>
      </c>
      <c r="I154" s="57">
        <v>1.1175721158768246</v>
      </c>
      <c r="J154" s="59">
        <v>-2686.8815464482777</v>
      </c>
      <c r="K154" s="57">
        <v>0.67529120477842208</v>
      </c>
      <c r="L154" s="60">
        <v>5</v>
      </c>
      <c r="M154" s="190"/>
      <c r="N154" s="180"/>
      <c r="O154" s="180"/>
      <c r="P154" s="180"/>
      <c r="Q154" s="180"/>
    </row>
    <row r="155" spans="1:17" s="8" customFormat="1">
      <c r="A155" s="9">
        <v>62</v>
      </c>
      <c r="B155" s="92" t="s">
        <v>460</v>
      </c>
      <c r="C155" s="68">
        <v>0</v>
      </c>
      <c r="D155" s="90">
        <v>499.2022961176981</v>
      </c>
      <c r="E155" s="57">
        <v>1.073325836680038</v>
      </c>
      <c r="F155" s="59">
        <v>12705.91481019037</v>
      </c>
      <c r="G155" s="57">
        <v>2.4930569694700786</v>
      </c>
      <c r="H155" s="59">
        <v>1307.2022961176981</v>
      </c>
      <c r="I155" s="57">
        <v>1.2178670493529498</v>
      </c>
      <c r="J155" s="59">
        <v>-2975.1527915092893</v>
      </c>
      <c r="K155" s="57">
        <v>0.71065453719942384</v>
      </c>
      <c r="L155" s="60">
        <v>5</v>
      </c>
      <c r="M155" s="190"/>
      <c r="N155" s="180"/>
      <c r="O155" s="180"/>
      <c r="P155" s="180"/>
      <c r="Q155" s="180"/>
    </row>
    <row r="156" spans="1:17" s="8" customFormat="1">
      <c r="A156" s="9">
        <v>63</v>
      </c>
      <c r="B156" s="92" t="s">
        <v>473</v>
      </c>
      <c r="C156" s="68">
        <v>0</v>
      </c>
      <c r="D156" s="90">
        <v>-20144.615718047899</v>
      </c>
      <c r="E156" s="57">
        <v>0.57044064060798583</v>
      </c>
      <c r="F156" s="59">
        <v>16437.287932841224</v>
      </c>
      <c r="G156" s="57">
        <v>1.2804040930201506</v>
      </c>
      <c r="H156" s="59">
        <v>11751.384281952101</v>
      </c>
      <c r="I156" s="57">
        <v>1.7834256187968067</v>
      </c>
      <c r="J156" s="59">
        <v>-4842.4062627777093</v>
      </c>
      <c r="K156" s="57">
        <v>0.84672917749701693</v>
      </c>
      <c r="L156" s="60">
        <v>30</v>
      </c>
      <c r="M156" s="190"/>
      <c r="N156" s="180"/>
      <c r="O156" s="180"/>
      <c r="P156" s="180"/>
      <c r="Q156" s="180"/>
    </row>
    <row r="157" spans="1:17" s="8" customFormat="1">
      <c r="A157" s="9">
        <v>64</v>
      </c>
      <c r="B157" s="92" t="s">
        <v>427</v>
      </c>
      <c r="C157" s="68">
        <v>0</v>
      </c>
      <c r="D157" s="90">
        <v>-6925.0861787942922</v>
      </c>
      <c r="E157" s="57">
        <v>0.70466196780986468</v>
      </c>
      <c r="F157" s="59">
        <v>17534.207252637236</v>
      </c>
      <c r="G157" s="57">
        <v>1.5982329325362414</v>
      </c>
      <c r="H157" s="59">
        <v>6772.9138212057078</v>
      </c>
      <c r="I157" s="57">
        <v>1.6946578278159701</v>
      </c>
      <c r="J157" s="59">
        <v>-3476.1921034803527</v>
      </c>
      <c r="K157" s="57">
        <v>0.82618262453475555</v>
      </c>
      <c r="L157" s="60">
        <v>15</v>
      </c>
      <c r="M157" s="190"/>
      <c r="N157" s="180"/>
      <c r="O157" s="180"/>
      <c r="P157" s="180"/>
      <c r="Q157" s="180"/>
    </row>
    <row r="158" spans="1:17" s="8" customFormat="1">
      <c r="A158" s="9">
        <v>65</v>
      </c>
      <c r="B158" s="92" t="s">
        <v>428</v>
      </c>
      <c r="C158" s="68">
        <v>0</v>
      </c>
      <c r="D158" s="90">
        <v>2150.2019873939207</v>
      </c>
      <c r="E158" s="57">
        <v>1.2751026084178507</v>
      </c>
      <c r="F158" s="59">
        <v>16604.283739685954</v>
      </c>
      <c r="G158" s="57">
        <v>2.6995172712063411</v>
      </c>
      <c r="H158" s="59">
        <v>5966.2019873939207</v>
      </c>
      <c r="I158" s="57">
        <v>2.4915504968484803</v>
      </c>
      <c r="J158" s="59">
        <v>-215.7984116230673</v>
      </c>
      <c r="K158" s="57">
        <v>0.97880589244094884</v>
      </c>
      <c r="L158" s="60">
        <v>5</v>
      </c>
      <c r="M158" s="190"/>
      <c r="N158" s="180"/>
      <c r="O158" s="180"/>
      <c r="P158" s="180"/>
      <c r="Q158" s="180"/>
    </row>
    <row r="159" spans="1:17" s="8" customFormat="1">
      <c r="A159" s="9">
        <v>66</v>
      </c>
      <c r="B159" s="92" t="s">
        <v>440</v>
      </c>
      <c r="C159" s="68">
        <v>0</v>
      </c>
      <c r="D159" s="90">
        <v>12667.262891047736</v>
      </c>
      <c r="E159" s="57">
        <v>1.3958519653452417</v>
      </c>
      <c r="F159" s="59">
        <v>66203.193860382176</v>
      </c>
      <c r="G159" s="57">
        <v>2.6550798465095542</v>
      </c>
      <c r="H159" s="59">
        <v>28667.262891047736</v>
      </c>
      <c r="I159" s="57">
        <v>2.7917039306904834</v>
      </c>
      <c r="J159" s="59">
        <v>3744.1776685075019</v>
      </c>
      <c r="K159" s="57">
        <v>1.0914930447728126</v>
      </c>
      <c r="L159" s="60">
        <v>5</v>
      </c>
      <c r="M159" s="190"/>
      <c r="N159" s="180"/>
      <c r="O159" s="180"/>
      <c r="P159" s="180"/>
      <c r="Q159" s="180"/>
    </row>
    <row r="160" spans="1:17" s="8" customFormat="1">
      <c r="A160" s="9">
        <v>67</v>
      </c>
      <c r="B160" s="92" t="s">
        <v>43</v>
      </c>
      <c r="C160" s="68">
        <v>0</v>
      </c>
      <c r="D160" s="90">
        <v>1579.1530985116187</v>
      </c>
      <c r="E160" s="57">
        <v>1.1579153098511619</v>
      </c>
      <c r="F160" s="59">
        <v>18495.384923871967</v>
      </c>
      <c r="G160" s="57">
        <v>2.4796307939097573</v>
      </c>
      <c r="H160" s="59">
        <v>6579.1530985116187</v>
      </c>
      <c r="I160" s="57">
        <v>2.3158306197023237</v>
      </c>
      <c r="J160" s="59">
        <v>-603.35525981996034</v>
      </c>
      <c r="K160" s="57">
        <v>0.95047364285965563</v>
      </c>
      <c r="L160" s="60">
        <v>5</v>
      </c>
      <c r="M160" s="190"/>
      <c r="N160" s="180"/>
      <c r="O160" s="180"/>
      <c r="P160" s="180"/>
      <c r="Q160" s="180"/>
    </row>
    <row r="161" spans="1:17" s="8" customFormat="1">
      <c r="A161" s="9">
        <v>68</v>
      </c>
      <c r="B161" s="92" t="s">
        <v>360</v>
      </c>
      <c r="C161" s="68"/>
      <c r="D161" s="90">
        <v>715.50134792535209</v>
      </c>
      <c r="E161" s="57">
        <v>1.715501347925352</v>
      </c>
      <c r="F161" s="59">
        <v>3108.3330411965508</v>
      </c>
      <c r="G161" s="57">
        <v>3.4866664329572408</v>
      </c>
      <c r="H161" s="59">
        <v>1215.5013479253521</v>
      </c>
      <c r="I161" s="57">
        <v>3.4310026958507041</v>
      </c>
      <c r="J161" s="59">
        <v>149.44637706118533</v>
      </c>
      <c r="K161" s="57">
        <v>1.0954285640297283</v>
      </c>
      <c r="L161" s="60">
        <v>1</v>
      </c>
      <c r="M161" s="190"/>
      <c r="N161" s="180"/>
      <c r="O161" s="180"/>
      <c r="P161" s="180"/>
      <c r="Q161" s="180"/>
    </row>
    <row r="162" spans="1:17" s="8" customFormat="1" ht="13.5" thickBot="1">
      <c r="A162" s="9">
        <v>69</v>
      </c>
      <c r="B162" s="92" t="s">
        <v>15</v>
      </c>
      <c r="C162" s="68">
        <v>0</v>
      </c>
      <c r="D162" s="90">
        <v>-1432463.5</v>
      </c>
      <c r="E162" s="57">
        <v>0</v>
      </c>
      <c r="F162" s="59">
        <v>0</v>
      </c>
      <c r="G162" s="57" t="s">
        <v>16</v>
      </c>
      <c r="H162" s="59">
        <v>-1432463.5</v>
      </c>
      <c r="I162" s="57">
        <v>0</v>
      </c>
      <c r="J162" s="59">
        <v>-1432463.5</v>
      </c>
      <c r="K162" s="57">
        <v>0</v>
      </c>
      <c r="L162" s="60">
        <v>0</v>
      </c>
      <c r="M162" s="190"/>
      <c r="N162" s="180"/>
      <c r="O162" s="180"/>
      <c r="P162" s="180"/>
      <c r="Q162" s="180"/>
    </row>
    <row r="163" spans="1:17" s="8" customFormat="1" ht="12.75" customHeight="1" thickBot="1">
      <c r="A163" s="9">
        <v>70</v>
      </c>
      <c r="B163" s="131" t="s">
        <v>9</v>
      </c>
      <c r="C163" s="132"/>
      <c r="D163" s="94">
        <v>317502.87418624014</v>
      </c>
      <c r="E163" s="107">
        <v>1.0627749079993785</v>
      </c>
      <c r="F163" s="94">
        <v>7851583.3503276799</v>
      </c>
      <c r="G163" s="107">
        <v>2.9163483260200005</v>
      </c>
      <c r="H163" s="94">
        <v>2229715.39018624</v>
      </c>
      <c r="I163" s="107">
        <v>1.7092902706056319</v>
      </c>
      <c r="J163" s="94">
        <v>-978622.22880733712</v>
      </c>
      <c r="K163" s="107">
        <v>0.84593294959643017</v>
      </c>
      <c r="L163" s="95">
        <v>820</v>
      </c>
      <c r="M163" s="190"/>
      <c r="N163" s="180"/>
      <c r="O163" s="180"/>
      <c r="P163" s="180"/>
      <c r="Q163" s="180"/>
    </row>
    <row r="164" spans="1:17" s="8" customFormat="1" ht="12.75" customHeight="1">
      <c r="A164" s="15"/>
      <c r="B164" s="76"/>
      <c r="C164" s="65"/>
      <c r="D164" s="66"/>
      <c r="E164" s="30"/>
      <c r="F164" s="66"/>
      <c r="G164" s="30"/>
      <c r="H164" s="66"/>
      <c r="I164" s="30"/>
      <c r="J164" s="66"/>
      <c r="K164" s="30"/>
      <c r="L164" s="67"/>
      <c r="M164" s="190"/>
      <c r="N164" s="44"/>
      <c r="O164" s="38"/>
      <c r="P164" s="38"/>
      <c r="Q164" s="38"/>
    </row>
    <row r="165" spans="1:17" s="8" customFormat="1" ht="12.75" customHeight="1" thickBot="1">
      <c r="A165" s="15"/>
      <c r="B165" s="65"/>
      <c r="C165" s="65"/>
      <c r="D165" s="66"/>
      <c r="E165" s="30"/>
      <c r="F165" s="66"/>
      <c r="G165" s="30"/>
      <c r="H165" s="66"/>
      <c r="I165" s="30"/>
      <c r="J165" s="66"/>
      <c r="K165" s="30"/>
      <c r="L165" s="67"/>
      <c r="M165" s="190"/>
      <c r="N165" s="44"/>
      <c r="O165" s="38"/>
      <c r="P165" s="38"/>
      <c r="Q165" s="38"/>
    </row>
    <row r="166" spans="1:17" s="2" customFormat="1" ht="47.25" customHeight="1" thickBot="1">
      <c r="A166" s="15"/>
      <c r="B166" s="181" t="s">
        <v>486</v>
      </c>
      <c r="C166" s="182"/>
      <c r="D166" s="182"/>
      <c r="E166" s="182"/>
      <c r="F166" s="182"/>
      <c r="G166" s="182"/>
      <c r="H166" s="182"/>
      <c r="I166" s="182"/>
      <c r="J166" s="182"/>
      <c r="K166" s="182"/>
      <c r="L166" s="183"/>
      <c r="M166" s="36"/>
      <c r="N166" s="44"/>
      <c r="O166" s="38"/>
      <c r="P166" s="38"/>
      <c r="Q166" s="38"/>
    </row>
    <row r="167" spans="1:17" ht="26.25" thickBot="1">
      <c r="A167" s="23"/>
      <c r="B167" s="187" t="s">
        <v>8</v>
      </c>
      <c r="C167" s="24"/>
      <c r="D167" s="194" t="s">
        <v>12</v>
      </c>
      <c r="E167" s="195"/>
      <c r="F167" s="196" t="s">
        <v>41</v>
      </c>
      <c r="G167" s="185"/>
      <c r="H167" s="194" t="s">
        <v>29</v>
      </c>
      <c r="I167" s="195"/>
      <c r="J167" s="194" t="s">
        <v>14</v>
      </c>
      <c r="K167" s="195"/>
      <c r="L167" s="52" t="s">
        <v>40</v>
      </c>
      <c r="N167" s="44"/>
      <c r="O167" s="38"/>
      <c r="P167" s="38"/>
      <c r="Q167" s="38"/>
    </row>
    <row r="168" spans="1:17" ht="13.5" thickBot="1">
      <c r="B168" s="191"/>
      <c r="C168" s="32"/>
      <c r="D168" s="17" t="s">
        <v>11</v>
      </c>
      <c r="E168" s="115" t="s">
        <v>17</v>
      </c>
      <c r="F168" s="119" t="s">
        <v>11</v>
      </c>
      <c r="G168" s="18" t="s">
        <v>17</v>
      </c>
      <c r="H168" s="120" t="s">
        <v>11</v>
      </c>
      <c r="I168" s="117" t="s">
        <v>17</v>
      </c>
      <c r="J168" s="119" t="s">
        <v>11</v>
      </c>
      <c r="K168" s="18" t="s">
        <v>17</v>
      </c>
      <c r="L168" s="54" t="s">
        <v>483</v>
      </c>
      <c r="M168" s="35"/>
      <c r="N168" s="44"/>
      <c r="O168" s="38"/>
      <c r="P168" s="38"/>
      <c r="Q168" s="38"/>
    </row>
    <row r="169" spans="1:17">
      <c r="A169" s="9">
        <v>1</v>
      </c>
      <c r="B169" s="92" t="s">
        <v>405</v>
      </c>
      <c r="C169" s="112"/>
      <c r="D169" s="114">
        <v>2795020.8206024654</v>
      </c>
      <c r="E169" s="116">
        <v>1.339333335834604</v>
      </c>
      <c r="F169" s="114">
        <v>15873380.454097971</v>
      </c>
      <c r="G169" s="69">
        <v>2.5417036183078836</v>
      </c>
      <c r="H169" s="90">
        <v>6741820.8206024654</v>
      </c>
      <c r="I169" s="118">
        <v>2.5715200048024394</v>
      </c>
      <c r="J169" s="112">
        <v>-175950.84619331919</v>
      </c>
      <c r="K169" s="69">
        <v>0.98430099653844727</v>
      </c>
      <c r="L169" s="113">
        <v>7800</v>
      </c>
      <c r="M169" s="35"/>
      <c r="N169" s="44"/>
      <c r="O169" s="38"/>
      <c r="P169" s="38"/>
      <c r="Q169" s="38"/>
    </row>
    <row r="170" spans="1:17">
      <c r="A170" s="9">
        <v>2</v>
      </c>
      <c r="B170" s="92" t="s">
        <v>300</v>
      </c>
      <c r="C170" s="112"/>
      <c r="D170" s="114">
        <v>388520.17466683616</v>
      </c>
      <c r="E170" s="116">
        <v>1.4308465386209592</v>
      </c>
      <c r="F170" s="114">
        <v>1910897.4111865079</v>
      </c>
      <c r="G170" s="69">
        <v>2.6952603009106708</v>
      </c>
      <c r="H170" s="90">
        <v>810280.17466683616</v>
      </c>
      <c r="I170" s="118">
        <v>2.6880836972225755</v>
      </c>
      <c r="J170" s="112">
        <v>1222.1612593445461</v>
      </c>
      <c r="K170" s="69">
        <v>1.0009481041556181</v>
      </c>
      <c r="L170" s="113">
        <v>800</v>
      </c>
      <c r="M170" s="35"/>
      <c r="N170" s="44"/>
      <c r="O170" s="38"/>
      <c r="P170" s="38"/>
      <c r="Q170" s="38"/>
    </row>
    <row r="171" spans="1:17">
      <c r="A171" s="9">
        <v>3</v>
      </c>
      <c r="B171" s="92" t="s">
        <v>406</v>
      </c>
      <c r="C171" s="112"/>
      <c r="D171" s="114">
        <v>83485.186678203347</v>
      </c>
      <c r="E171" s="116">
        <v>1.3951774433314559</v>
      </c>
      <c r="F171" s="114">
        <v>433971.13706680643</v>
      </c>
      <c r="G171" s="69">
        <v>2.6433632001015108</v>
      </c>
      <c r="H171" s="90">
        <v>180995.18667820335</v>
      </c>
      <c r="I171" s="118">
        <v>2.5911664762918973</v>
      </c>
      <c r="J171" s="112">
        <v>-3818.9964999016956</v>
      </c>
      <c r="K171" s="69">
        <v>0.98720879222936286</v>
      </c>
      <c r="L171" s="113">
        <v>175</v>
      </c>
      <c r="M171" s="35"/>
      <c r="N171" s="44"/>
      <c r="O171" s="38"/>
      <c r="P171" s="38"/>
      <c r="Q171" s="38"/>
    </row>
    <row r="172" spans="1:17">
      <c r="A172" s="9">
        <v>4</v>
      </c>
      <c r="B172" s="92" t="s">
        <v>303</v>
      </c>
      <c r="C172" s="112"/>
      <c r="D172" s="114">
        <v>400946.07556651672</v>
      </c>
      <c r="E172" s="116">
        <v>1.3517070838302778</v>
      </c>
      <c r="F172" s="114">
        <v>2870794.4835630972</v>
      </c>
      <c r="G172" s="69">
        <v>3.0145926200442785</v>
      </c>
      <c r="H172" s="90">
        <v>640946.07556651672</v>
      </c>
      <c r="I172" s="118">
        <v>1.7121623061850186</v>
      </c>
      <c r="J172" s="112">
        <v>-435374.38308862271</v>
      </c>
      <c r="K172" s="69">
        <v>0.77970456097747964</v>
      </c>
      <c r="L172" s="113">
        <v>3000</v>
      </c>
      <c r="M172" s="35"/>
      <c r="N172" s="44"/>
      <c r="O172" s="38"/>
      <c r="P172" s="38"/>
      <c r="Q172" s="38"/>
    </row>
    <row r="173" spans="1:17">
      <c r="A173" s="9">
        <v>5</v>
      </c>
      <c r="B173" s="92" t="s">
        <v>409</v>
      </c>
      <c r="C173" s="112"/>
      <c r="D173" s="114">
        <v>34837.098027857486</v>
      </c>
      <c r="E173" s="116">
        <v>1.1275150001019674</v>
      </c>
      <c r="F173" s="114">
        <v>512323.67514464643</v>
      </c>
      <c r="G173" s="69">
        <v>2.500215739808628</v>
      </c>
      <c r="H173" s="90">
        <v>133037.09802785749</v>
      </c>
      <c r="I173" s="118">
        <v>1.7602119887306142</v>
      </c>
      <c r="J173" s="112">
        <v>-82120.742917518364</v>
      </c>
      <c r="K173" s="69">
        <v>0.78951917839576191</v>
      </c>
      <c r="L173" s="113">
        <v>500</v>
      </c>
      <c r="M173" s="35"/>
      <c r="N173" s="44"/>
      <c r="O173" s="38"/>
      <c r="P173" s="38"/>
      <c r="Q173" s="38"/>
    </row>
    <row r="174" spans="1:17">
      <c r="A174" s="9">
        <v>6</v>
      </c>
      <c r="B174" s="92" t="s">
        <v>52</v>
      </c>
      <c r="C174" s="112"/>
      <c r="D174" s="114">
        <v>-6571.5288458447903</v>
      </c>
      <c r="E174" s="116">
        <v>0.74489406654329227</v>
      </c>
      <c r="F174" s="114">
        <v>32763.087388857399</v>
      </c>
      <c r="G174" s="69">
        <v>2.0174871859893604</v>
      </c>
      <c r="H174" s="90">
        <v>-811.52884584479034</v>
      </c>
      <c r="I174" s="118">
        <v>0.95942355770776044</v>
      </c>
      <c r="J174" s="112">
        <v>-14807.124732155818</v>
      </c>
      <c r="K174" s="69">
        <v>0.56443991210878619</v>
      </c>
      <c r="L174" s="113">
        <v>200</v>
      </c>
      <c r="M174" s="35"/>
      <c r="N174" s="44"/>
      <c r="O174" s="38"/>
      <c r="P174" s="38"/>
      <c r="Q174" s="38"/>
    </row>
    <row r="175" spans="1:17">
      <c r="A175" s="9">
        <v>7</v>
      </c>
      <c r="B175" s="92" t="s">
        <v>363</v>
      </c>
      <c r="C175" s="112"/>
      <c r="D175" s="114">
        <v>86821.531639085209</v>
      </c>
      <c r="E175" s="116">
        <v>1.5926384412224246</v>
      </c>
      <c r="F175" s="114">
        <v>431301.41914870869</v>
      </c>
      <c r="G175" s="69">
        <v>3.9440369907761688</v>
      </c>
      <c r="H175" s="90">
        <v>83321.531639085209</v>
      </c>
      <c r="I175" s="118">
        <v>1.5554768775939014</v>
      </c>
      <c r="J175" s="112">
        <v>-83129.888005850196</v>
      </c>
      <c r="K175" s="69">
        <v>0.73730600387533884</v>
      </c>
      <c r="L175" s="113">
        <v>500</v>
      </c>
      <c r="M175" s="35"/>
      <c r="N175" s="44"/>
      <c r="O175" s="38"/>
      <c r="P175" s="38"/>
      <c r="Q175" s="38"/>
    </row>
    <row r="176" spans="1:17">
      <c r="A176" s="9">
        <v>8</v>
      </c>
      <c r="B176" s="92" t="s">
        <v>66</v>
      </c>
      <c r="C176" s="112"/>
      <c r="D176" s="114">
        <v>-5136.3660972703765</v>
      </c>
      <c r="E176" s="116">
        <v>0.53135345827825031</v>
      </c>
      <c r="F176" s="114">
        <v>6946.1398089259528</v>
      </c>
      <c r="G176" s="69">
        <v>1.5070175043011644</v>
      </c>
      <c r="H176" s="90">
        <v>-1176.3660972703765</v>
      </c>
      <c r="I176" s="118">
        <v>0.83194770038994625</v>
      </c>
      <c r="J176" s="112">
        <v>-5423.9805131158209</v>
      </c>
      <c r="K176" s="69">
        <v>0.51776614021595446</v>
      </c>
      <c r="L176" s="113">
        <v>20</v>
      </c>
      <c r="M176" s="35"/>
      <c r="N176" s="44"/>
      <c r="O176" s="38"/>
      <c r="P176" s="38"/>
      <c r="Q176" s="38"/>
    </row>
    <row r="177" spans="1:17">
      <c r="A177" s="9">
        <v>9</v>
      </c>
      <c r="B177" s="92" t="s">
        <v>67</v>
      </c>
      <c r="C177" s="112"/>
      <c r="D177" s="114">
        <v>-379.19833636744926</v>
      </c>
      <c r="E177" s="116">
        <v>0.46013904275704837</v>
      </c>
      <c r="F177" s="114">
        <v>230.49108865835001</v>
      </c>
      <c r="G177" s="69">
        <v>1.2625183242122437</v>
      </c>
      <c r="H177" s="90">
        <v>-26.798336367449167</v>
      </c>
      <c r="I177" s="118">
        <v>0.92343332466443095</v>
      </c>
      <c r="J177" s="112">
        <v>-262.89277241947792</v>
      </c>
      <c r="K177" s="69">
        <v>0.55144980697933055</v>
      </c>
      <c r="L177" s="113">
        <v>1</v>
      </c>
      <c r="M177" s="35"/>
      <c r="N177" s="44"/>
      <c r="O177" s="38"/>
      <c r="P177" s="38"/>
      <c r="Q177" s="38"/>
    </row>
    <row r="178" spans="1:17">
      <c r="A178" s="9">
        <v>10</v>
      </c>
      <c r="B178" s="92" t="s">
        <v>106</v>
      </c>
      <c r="C178" s="112"/>
      <c r="D178" s="114">
        <v>318.98621167888814</v>
      </c>
      <c r="E178" s="116">
        <v>1.0882152134067722</v>
      </c>
      <c r="F178" s="114">
        <v>7854.5856747942562</v>
      </c>
      <c r="G178" s="69">
        <v>2.7377401935385524</v>
      </c>
      <c r="H178" s="90">
        <v>-65.013788321111861</v>
      </c>
      <c r="I178" s="118">
        <v>0.98374655291972202</v>
      </c>
      <c r="J178" s="112">
        <v>-2671.7590904409954</v>
      </c>
      <c r="K178" s="69">
        <v>0.59560131830968011</v>
      </c>
      <c r="L178" s="113">
        <v>10</v>
      </c>
      <c r="M178" s="35"/>
      <c r="N178" s="44"/>
      <c r="O178" s="38"/>
      <c r="P178" s="38"/>
      <c r="Q178" s="38"/>
    </row>
    <row r="179" spans="1:17">
      <c r="A179" s="9">
        <v>11</v>
      </c>
      <c r="B179" s="92" t="s">
        <v>107</v>
      </c>
      <c r="C179" s="112"/>
      <c r="D179" s="114">
        <v>-5300.9841628148533</v>
      </c>
      <c r="E179" s="116">
        <v>0.80331759562129512</v>
      </c>
      <c r="F179" s="114">
        <v>30388.506332929101</v>
      </c>
      <c r="G179" s="69">
        <v>1.9020037498643247</v>
      </c>
      <c r="H179" s="90">
        <v>3651.0158371851467</v>
      </c>
      <c r="I179" s="118">
        <v>1.2028342131769525</v>
      </c>
      <c r="J179" s="112">
        <v>-10691.774908103289</v>
      </c>
      <c r="K179" s="69">
        <v>0.66942324203545045</v>
      </c>
      <c r="L179" s="113">
        <v>30</v>
      </c>
      <c r="M179" s="35"/>
      <c r="N179" s="44"/>
      <c r="O179" s="180" t="s">
        <v>492</v>
      </c>
      <c r="P179" s="180" t="s">
        <v>481</v>
      </c>
      <c r="Q179" s="58"/>
    </row>
    <row r="180" spans="1:17">
      <c r="A180" s="9">
        <v>12</v>
      </c>
      <c r="B180" s="92" t="s">
        <v>126</v>
      </c>
      <c r="C180" s="112"/>
      <c r="D180" s="114">
        <v>-815.92778232852288</v>
      </c>
      <c r="E180" s="116">
        <v>0.77335339379763257</v>
      </c>
      <c r="F180" s="114">
        <v>76.837882803811226</v>
      </c>
      <c r="G180" s="69">
        <v>1.0170750850675137</v>
      </c>
      <c r="H180" s="90">
        <v>34.072217671477347</v>
      </c>
      <c r="I180" s="118">
        <v>1.0454296235619698</v>
      </c>
      <c r="J180" s="112">
        <v>-530.32755711555865</v>
      </c>
      <c r="K180" s="69">
        <v>0.59652491784587813</v>
      </c>
      <c r="L180" s="113">
        <v>1</v>
      </c>
      <c r="M180" s="35"/>
      <c r="N180" s="44"/>
      <c r="O180" s="180"/>
      <c r="P180" s="180"/>
      <c r="Q180" s="58"/>
    </row>
    <row r="181" spans="1:17">
      <c r="A181" s="9">
        <v>13</v>
      </c>
      <c r="B181" s="92" t="s">
        <v>127</v>
      </c>
      <c r="C181" s="112"/>
      <c r="D181" s="114">
        <v>3287.0043312894168</v>
      </c>
      <c r="E181" s="116">
        <v>2.8261135173830092</v>
      </c>
      <c r="F181" s="114">
        <v>7692.5217214390068</v>
      </c>
      <c r="G181" s="69">
        <v>4.4188985428617809</v>
      </c>
      <c r="H181" s="90">
        <v>2337.0043312894168</v>
      </c>
      <c r="I181" s="118">
        <v>4.1160057750525558</v>
      </c>
      <c r="J181" s="112">
        <v>114.88178941360002</v>
      </c>
      <c r="K181" s="69">
        <v>1.0386531133205208</v>
      </c>
      <c r="L181" s="113">
        <v>1</v>
      </c>
      <c r="M181" s="35"/>
      <c r="N181" s="44"/>
      <c r="O181" s="180"/>
      <c r="P181" s="180"/>
      <c r="Q181" s="58"/>
    </row>
    <row r="182" spans="1:17">
      <c r="A182" s="9">
        <v>14</v>
      </c>
      <c r="B182" s="92" t="s">
        <v>297</v>
      </c>
      <c r="C182" s="112"/>
      <c r="D182" s="114">
        <v>-7198.423608291545</v>
      </c>
      <c r="E182" s="116">
        <v>0.96400788195854226</v>
      </c>
      <c r="F182" s="114">
        <v>206275.92341912363</v>
      </c>
      <c r="G182" s="69">
        <v>1.8251036936764946</v>
      </c>
      <c r="H182" s="90">
        <v>117801.57639170846</v>
      </c>
      <c r="I182" s="118">
        <v>2.5706876852227794</v>
      </c>
      <c r="J182" s="112">
        <v>-3046.4545344857615</v>
      </c>
      <c r="K182" s="69">
        <v>0.9844448038610415</v>
      </c>
      <c r="L182" s="113">
        <v>500</v>
      </c>
      <c r="M182" s="35"/>
      <c r="N182" s="44"/>
      <c r="O182" s="180"/>
      <c r="P182" s="180"/>
      <c r="Q182" s="58"/>
    </row>
    <row r="183" spans="1:17">
      <c r="A183" s="9">
        <v>15</v>
      </c>
      <c r="B183" s="92" t="s">
        <v>95</v>
      </c>
      <c r="C183" s="112"/>
      <c r="D183" s="114">
        <v>-7291.6825357053931</v>
      </c>
      <c r="E183" s="116">
        <v>0.73958276658195021</v>
      </c>
      <c r="F183" s="114">
        <v>30951.858441313263</v>
      </c>
      <c r="G183" s="69">
        <v>1.8843388126089504</v>
      </c>
      <c r="H183" s="90">
        <v>-4291.6825357053931</v>
      </c>
      <c r="I183" s="118">
        <v>0.82833269857178426</v>
      </c>
      <c r="J183" s="112">
        <v>-17271.656227778109</v>
      </c>
      <c r="K183" s="69">
        <v>0.54524307026091767</v>
      </c>
      <c r="L183" s="113">
        <v>30</v>
      </c>
      <c r="M183" s="35"/>
      <c r="N183" s="44"/>
      <c r="O183" s="180"/>
      <c r="P183" s="180"/>
      <c r="Q183" s="58"/>
    </row>
    <row r="184" spans="1:17">
      <c r="A184" s="9">
        <v>16</v>
      </c>
      <c r="B184" s="92" t="s">
        <v>446</v>
      </c>
      <c r="C184" s="112"/>
      <c r="D184" s="114">
        <v>99109.587702324148</v>
      </c>
      <c r="E184" s="116">
        <v>1.8259132308527013</v>
      </c>
      <c r="F184" s="114">
        <v>389783.16978529934</v>
      </c>
      <c r="G184" s="69">
        <v>3.598554465235329</v>
      </c>
      <c r="H184" s="90">
        <v>169109.58770232415</v>
      </c>
      <c r="I184" s="118">
        <v>4.3821917540464828</v>
      </c>
      <c r="J184" s="112">
        <v>13869.437423339696</v>
      </c>
      <c r="K184" s="69">
        <v>1.0675766286688393</v>
      </c>
      <c r="L184" s="113">
        <v>1000</v>
      </c>
      <c r="M184" s="35"/>
      <c r="N184" s="44"/>
      <c r="O184" s="180"/>
      <c r="P184" s="180"/>
      <c r="Q184" s="58"/>
    </row>
    <row r="185" spans="1:17">
      <c r="A185" s="9">
        <v>17</v>
      </c>
      <c r="B185" s="92" t="s">
        <v>445</v>
      </c>
      <c r="C185" s="112"/>
      <c r="D185" s="114">
        <v>639827.72529138834</v>
      </c>
      <c r="E185" s="116">
        <v>2.448885247489557</v>
      </c>
      <c r="F185" s="114">
        <v>2090352.4524472645</v>
      </c>
      <c r="G185" s="69">
        <v>4.7868703848682328</v>
      </c>
      <c r="H185" s="90">
        <v>856427.72529138834</v>
      </c>
      <c r="I185" s="118">
        <v>4.8063454457395034</v>
      </c>
      <c r="J185" s="112">
        <v>90231.209882972413</v>
      </c>
      <c r="K185" s="69">
        <v>1.0910326140985203</v>
      </c>
      <c r="L185" s="113">
        <v>3000</v>
      </c>
      <c r="M185" s="35"/>
      <c r="N185" s="44"/>
      <c r="O185" s="180"/>
      <c r="P185" s="180"/>
      <c r="Q185" s="180" t="s">
        <v>479</v>
      </c>
    </row>
    <row r="186" spans="1:17" ht="12.75" customHeight="1">
      <c r="A186" s="9">
        <v>18</v>
      </c>
      <c r="B186" s="92" t="s">
        <v>346</v>
      </c>
      <c r="C186" s="112"/>
      <c r="D186" s="114">
        <v>-1879.3124831664304</v>
      </c>
      <c r="E186" s="116">
        <v>0.5452689500661948</v>
      </c>
      <c r="F186" s="114">
        <v>2121.2978683426254</v>
      </c>
      <c r="G186" s="69">
        <v>1.4106267650682589</v>
      </c>
      <c r="H186" s="90">
        <v>3.4875168335697708</v>
      </c>
      <c r="I186" s="118">
        <v>1.0015500074815866</v>
      </c>
      <c r="J186" s="112">
        <v>-1593.1187496175812</v>
      </c>
      <c r="K186" s="69">
        <v>0.58583784269467742</v>
      </c>
      <c r="L186" s="113">
        <v>3</v>
      </c>
      <c r="M186" s="35"/>
      <c r="N186" s="44"/>
      <c r="O186" s="180"/>
      <c r="P186" s="180"/>
      <c r="Q186" s="180"/>
    </row>
    <row r="187" spans="1:17" ht="12.75" customHeight="1">
      <c r="A187" s="9">
        <v>19</v>
      </c>
      <c r="B187" s="92" t="s">
        <v>417</v>
      </c>
      <c r="C187" s="112"/>
      <c r="D187" s="114">
        <v>-205.39666647361969</v>
      </c>
      <c r="E187" s="116">
        <v>0.57209027817995894</v>
      </c>
      <c r="F187" s="114">
        <v>240.14192411679733</v>
      </c>
      <c r="G187" s="69">
        <v>1.4002365401946621</v>
      </c>
      <c r="H187" s="90">
        <v>74.603333526380311</v>
      </c>
      <c r="I187" s="118">
        <v>1.3730166676319016</v>
      </c>
      <c r="J187" s="112">
        <v>-124.65272739181421</v>
      </c>
      <c r="K187" s="69">
        <v>0.68778751384476811</v>
      </c>
      <c r="L187" s="113">
        <v>4</v>
      </c>
      <c r="M187" s="35"/>
      <c r="N187" s="44"/>
      <c r="O187" s="180"/>
      <c r="P187" s="180"/>
      <c r="Q187" s="180"/>
    </row>
    <row r="188" spans="1:17">
      <c r="A188" s="9">
        <v>20</v>
      </c>
      <c r="B188" s="92" t="s">
        <v>455</v>
      </c>
      <c r="C188" s="112"/>
      <c r="D188" s="114">
        <v>207661.37231592136</v>
      </c>
      <c r="E188" s="116">
        <v>1.4996664396436992</v>
      </c>
      <c r="F188" s="114">
        <v>1373756.0257797111</v>
      </c>
      <c r="G188" s="69">
        <v>3.6443811853314938</v>
      </c>
      <c r="H188" s="90">
        <v>123261.37231592136</v>
      </c>
      <c r="I188" s="118">
        <v>1.2465227446318428</v>
      </c>
      <c r="J188" s="112">
        <v>-318340.7246159825</v>
      </c>
      <c r="K188" s="69">
        <v>0.66191587120158601</v>
      </c>
      <c r="L188" s="113">
        <v>500</v>
      </c>
      <c r="M188" s="35"/>
      <c r="N188" s="44"/>
      <c r="O188" s="180"/>
      <c r="P188" s="180"/>
      <c r="Q188" s="180"/>
    </row>
    <row r="189" spans="1:17" ht="12.75" customHeight="1">
      <c r="A189" s="9">
        <v>21</v>
      </c>
      <c r="B189" s="92" t="s">
        <v>456</v>
      </c>
      <c r="C189" s="112"/>
      <c r="D189" s="114">
        <v>9984.045922353951</v>
      </c>
      <c r="E189" s="116">
        <v>1.0733258366800378</v>
      </c>
      <c r="F189" s="114">
        <v>276494.51638972544</v>
      </c>
      <c r="G189" s="69">
        <v>2.6245271233238863</v>
      </c>
      <c r="H189" s="90">
        <v>26144.045922353951</v>
      </c>
      <c r="I189" s="118">
        <v>1.2178670493529495</v>
      </c>
      <c r="J189" s="112">
        <v>-77404.031978920073</v>
      </c>
      <c r="K189" s="69">
        <v>0.65374771858649494</v>
      </c>
      <c r="L189" s="113">
        <v>100</v>
      </c>
      <c r="M189" s="35"/>
      <c r="N189" s="44"/>
      <c r="O189" s="180"/>
      <c r="P189" s="180"/>
      <c r="Q189" s="180"/>
    </row>
    <row r="190" spans="1:17">
      <c r="A190" s="9">
        <v>22</v>
      </c>
      <c r="B190" s="92" t="s">
        <v>465</v>
      </c>
      <c r="C190" s="112"/>
      <c r="D190" s="114">
        <v>3507.0183153946091</v>
      </c>
      <c r="E190" s="116">
        <v>1.2022501911992278</v>
      </c>
      <c r="F190" s="114">
        <v>42427.01189676964</v>
      </c>
      <c r="G190" s="69">
        <v>2.9574169271866038</v>
      </c>
      <c r="H190" s="90">
        <v>3347.0183153946091</v>
      </c>
      <c r="I190" s="118">
        <v>1.1912581894511205</v>
      </c>
      <c r="J190" s="112">
        <v>-11423.810444051833</v>
      </c>
      <c r="K190" s="69">
        <v>0.64600195026885354</v>
      </c>
      <c r="L190" s="113">
        <v>25</v>
      </c>
      <c r="M190" s="35"/>
      <c r="N190" s="44"/>
      <c r="O190" s="180"/>
      <c r="P190" s="180"/>
      <c r="Q190" s="180"/>
    </row>
    <row r="191" spans="1:17" ht="12.75" customHeight="1">
      <c r="A191" s="9">
        <v>23</v>
      </c>
      <c r="B191" s="92" t="s">
        <v>466</v>
      </c>
      <c r="C191" s="112"/>
      <c r="D191" s="114">
        <v>9063.7268990624871</v>
      </c>
      <c r="E191" s="116">
        <v>1.4447363542228895</v>
      </c>
      <c r="F191" s="114">
        <v>61594.336390282915</v>
      </c>
      <c r="G191" s="69">
        <v>3.4178345982446681</v>
      </c>
      <c r="H191" s="90">
        <v>8193.7268990624871</v>
      </c>
      <c r="I191" s="118">
        <v>1.3855871481911759</v>
      </c>
      <c r="J191" s="112">
        <v>-12668.165266341253</v>
      </c>
      <c r="K191" s="69">
        <v>0.69917843594906059</v>
      </c>
      <c r="L191" s="113">
        <v>25</v>
      </c>
      <c r="M191" s="35"/>
      <c r="N191" s="44"/>
      <c r="O191" s="180"/>
      <c r="P191" s="180"/>
      <c r="Q191" s="180"/>
    </row>
    <row r="192" spans="1:17">
      <c r="A192" s="9">
        <v>24</v>
      </c>
      <c r="B192" s="92" t="s">
        <v>431</v>
      </c>
      <c r="C192" s="112"/>
      <c r="D192" s="114">
        <v>4467.606684931965</v>
      </c>
      <c r="E192" s="116">
        <v>1.3543469769140202</v>
      </c>
      <c r="F192" s="114">
        <v>34409.688765583473</v>
      </c>
      <c r="G192" s="69">
        <v>3.1833558861410833</v>
      </c>
      <c r="H192" s="90">
        <v>5075.606684931965</v>
      </c>
      <c r="I192" s="118">
        <v>1.4229672237443305</v>
      </c>
      <c r="J192" s="112">
        <v>-7022.53915921519</v>
      </c>
      <c r="K192" s="69">
        <v>0.70858591342948518</v>
      </c>
      <c r="L192" s="113">
        <v>40</v>
      </c>
      <c r="M192" s="35"/>
      <c r="N192" s="44"/>
      <c r="O192" s="180"/>
      <c r="P192" s="180"/>
      <c r="Q192" s="180"/>
    </row>
    <row r="193" spans="1:17" ht="12.75" customHeight="1">
      <c r="A193" s="9">
        <v>25</v>
      </c>
      <c r="B193" s="92" t="s">
        <v>433</v>
      </c>
      <c r="C193" s="112"/>
      <c r="D193" s="114">
        <v>-4843.5362885457853</v>
      </c>
      <c r="E193" s="116">
        <v>0.32728662659086311</v>
      </c>
      <c r="F193" s="114">
        <v>-3339.9609359884898</v>
      </c>
      <c r="G193" s="69">
        <v>0.62889322933461222</v>
      </c>
      <c r="H193" s="90">
        <v>1356.4637114542143</v>
      </c>
      <c r="I193" s="118">
        <v>2.3564637114542144</v>
      </c>
      <c r="J193" s="112">
        <v>-120.56777764371463</v>
      </c>
      <c r="K193" s="69">
        <v>0.95132569845221371</v>
      </c>
      <c r="L193" s="113">
        <v>5</v>
      </c>
      <c r="M193" s="35"/>
      <c r="N193" s="44"/>
      <c r="O193" s="180"/>
      <c r="P193" s="180"/>
      <c r="Q193" s="180"/>
    </row>
    <row r="194" spans="1:17">
      <c r="A194" s="9">
        <v>26</v>
      </c>
      <c r="B194" s="92" t="s">
        <v>410</v>
      </c>
      <c r="C194" s="112"/>
      <c r="D194" s="114">
        <v>1487387.997225529</v>
      </c>
      <c r="E194" s="116">
        <v>1.6681886779988899</v>
      </c>
      <c r="F194" s="114">
        <v>6681803.9848012067</v>
      </c>
      <c r="G194" s="69">
        <v>3.4013671104406851</v>
      </c>
      <c r="H194" s="90">
        <v>1613387.997225529</v>
      </c>
      <c r="I194" s="118">
        <v>1.7682799986788234</v>
      </c>
      <c r="J194" s="112">
        <v>-715160.87407451449</v>
      </c>
      <c r="K194" s="69">
        <v>0.8385112381373423</v>
      </c>
      <c r="L194" s="113">
        <v>5250</v>
      </c>
      <c r="M194" s="35"/>
      <c r="N194" s="180" t="s">
        <v>333</v>
      </c>
      <c r="O194" s="180"/>
      <c r="P194" s="180"/>
      <c r="Q194" s="180"/>
    </row>
    <row r="195" spans="1:17">
      <c r="A195" s="9">
        <v>27</v>
      </c>
      <c r="B195" s="92" t="s">
        <v>327</v>
      </c>
      <c r="C195" s="112"/>
      <c r="D195" s="114">
        <v>214954.58982893452</v>
      </c>
      <c r="E195" s="116">
        <v>1.6397458030623051</v>
      </c>
      <c r="F195" s="114">
        <v>970206.75075562345</v>
      </c>
      <c r="G195" s="69">
        <v>3.3100160732276747</v>
      </c>
      <c r="H195" s="90">
        <v>253454.58982893452</v>
      </c>
      <c r="I195" s="118">
        <v>1.8519482011056623</v>
      </c>
      <c r="J195" s="112">
        <v>-92034.89129930886</v>
      </c>
      <c r="K195" s="69">
        <v>0.85686407942814757</v>
      </c>
      <c r="L195" s="113">
        <v>700</v>
      </c>
      <c r="M195" s="35"/>
      <c r="N195" s="180"/>
      <c r="O195" s="180"/>
      <c r="P195" s="180"/>
      <c r="Q195" s="180"/>
    </row>
    <row r="196" spans="1:17">
      <c r="A196" s="9">
        <v>28</v>
      </c>
      <c r="B196" s="92" t="s">
        <v>407</v>
      </c>
      <c r="C196" s="112"/>
      <c r="D196" s="114">
        <v>18419.278177148546</v>
      </c>
      <c r="E196" s="116">
        <v>1.5481928028913259</v>
      </c>
      <c r="F196" s="114">
        <v>92669.693987400446</v>
      </c>
      <c r="G196" s="69">
        <v>3.2064212854142964</v>
      </c>
      <c r="H196" s="90">
        <v>20519.278177148546</v>
      </c>
      <c r="I196" s="118">
        <v>1.6514056564174142</v>
      </c>
      <c r="J196" s="112">
        <v>-12100.675913203886</v>
      </c>
      <c r="K196" s="69">
        <v>0.81128065225760093</v>
      </c>
      <c r="L196" s="113">
        <v>60</v>
      </c>
      <c r="M196" s="35"/>
      <c r="N196" s="180"/>
      <c r="O196" s="180"/>
      <c r="P196" s="180"/>
      <c r="Q196" s="180"/>
    </row>
    <row r="197" spans="1:17">
      <c r="A197" s="9">
        <v>29</v>
      </c>
      <c r="B197" s="92" t="s">
        <v>322</v>
      </c>
      <c r="C197" s="112"/>
      <c r="D197" s="114">
        <v>16626.177701452281</v>
      </c>
      <c r="E197" s="116">
        <v>1.0141139029723703</v>
      </c>
      <c r="F197" s="114">
        <v>2090106.7138119955</v>
      </c>
      <c r="G197" s="69">
        <v>2.4194273098893007</v>
      </c>
      <c r="H197" s="90">
        <v>264626.17770145228</v>
      </c>
      <c r="I197" s="118">
        <v>1.2845442770983357</v>
      </c>
      <c r="J197" s="112">
        <v>-569796.65895254817</v>
      </c>
      <c r="K197" s="69">
        <v>0.67706342996948865</v>
      </c>
      <c r="L197" s="113">
        <v>3100</v>
      </c>
      <c r="M197" s="35"/>
      <c r="N197" s="180"/>
      <c r="O197" s="180"/>
      <c r="P197" s="180"/>
      <c r="Q197" s="180"/>
    </row>
    <row r="198" spans="1:17">
      <c r="A198" s="9">
        <v>30</v>
      </c>
      <c r="B198" s="92" t="s">
        <v>408</v>
      </c>
      <c r="C198" s="112"/>
      <c r="D198" s="114">
        <v>-8497.8174147571699</v>
      </c>
      <c r="E198" s="116">
        <v>0.84447625522040315</v>
      </c>
      <c r="F198" s="114">
        <v>68383.875618375081</v>
      </c>
      <c r="G198" s="69">
        <v>2.0012280471211579</v>
      </c>
      <c r="H198" s="90">
        <v>11142.18258524283</v>
      </c>
      <c r="I198" s="118">
        <v>1.3183480738640809</v>
      </c>
      <c r="J198" s="112">
        <v>-21087.222395875186</v>
      </c>
      <c r="K198" s="69">
        <v>0.68633929748749489</v>
      </c>
      <c r="L198" s="113">
        <v>100</v>
      </c>
      <c r="M198" s="35"/>
      <c r="N198" s="180"/>
      <c r="O198" s="180"/>
      <c r="P198" s="180"/>
      <c r="Q198" s="180"/>
    </row>
    <row r="199" spans="1:17">
      <c r="A199" s="9">
        <v>31</v>
      </c>
      <c r="B199" s="92" t="s">
        <v>79</v>
      </c>
      <c r="C199" s="112"/>
      <c r="D199" s="114">
        <v>-82170.673244273174</v>
      </c>
      <c r="E199" s="116">
        <v>0.36202893443887285</v>
      </c>
      <c r="F199" s="114">
        <v>48263.446626768884</v>
      </c>
      <c r="G199" s="69">
        <v>1.2997729604147135</v>
      </c>
      <c r="H199" s="90">
        <v>-53370.673244273174</v>
      </c>
      <c r="I199" s="118">
        <v>0.46629326755726824</v>
      </c>
      <c r="J199" s="112">
        <v>-87380.949961008009</v>
      </c>
      <c r="K199" s="69">
        <v>0.34795336520563935</v>
      </c>
      <c r="L199" s="113">
        <v>1000</v>
      </c>
      <c r="M199" s="35"/>
      <c r="N199" s="180"/>
      <c r="O199" s="180"/>
      <c r="P199" s="180"/>
      <c r="Q199" s="180"/>
    </row>
    <row r="200" spans="1:17">
      <c r="A200" s="9">
        <v>32</v>
      </c>
      <c r="B200" s="92" t="s">
        <v>364</v>
      </c>
      <c r="C200" s="112"/>
      <c r="D200" s="114">
        <v>129730.94060142362</v>
      </c>
      <c r="E200" s="116">
        <v>1.245982064090678</v>
      </c>
      <c r="F200" s="114">
        <v>1217467.5790053932</v>
      </c>
      <c r="G200" s="69">
        <v>3.3084330280724177</v>
      </c>
      <c r="H200" s="90">
        <v>117130.94060142362</v>
      </c>
      <c r="I200" s="118">
        <v>1.2169091492618955</v>
      </c>
      <c r="J200" s="112">
        <v>-351665.81890602899</v>
      </c>
      <c r="K200" s="69">
        <v>0.65140072507991531</v>
      </c>
      <c r="L200" s="113">
        <v>1800</v>
      </c>
      <c r="M200" s="35"/>
      <c r="N200" s="180"/>
      <c r="O200" s="180"/>
      <c r="P200" s="180"/>
      <c r="Q200" s="180"/>
    </row>
    <row r="201" spans="1:17" ht="12.75" customHeight="1">
      <c r="A201" s="9">
        <v>33</v>
      </c>
      <c r="B201" s="92" t="s">
        <v>80</v>
      </c>
      <c r="C201" s="112"/>
      <c r="D201" s="114">
        <v>0</v>
      </c>
      <c r="E201" s="116" t="s">
        <v>16</v>
      </c>
      <c r="F201" s="114">
        <v>0</v>
      </c>
      <c r="G201" s="69" t="s">
        <v>16</v>
      </c>
      <c r="H201" s="90">
        <v>0</v>
      </c>
      <c r="I201" s="118" t="s">
        <v>16</v>
      </c>
      <c r="J201" s="112">
        <v>0</v>
      </c>
      <c r="K201" s="69" t="s">
        <v>16</v>
      </c>
      <c r="L201" s="113">
        <v>0</v>
      </c>
      <c r="M201" s="35"/>
      <c r="N201" s="180"/>
      <c r="O201" s="180"/>
      <c r="P201" s="180"/>
      <c r="Q201" s="180"/>
    </row>
    <row r="202" spans="1:17">
      <c r="A202" s="9">
        <v>34</v>
      </c>
      <c r="B202" s="92" t="s">
        <v>81</v>
      </c>
      <c r="C202" s="112"/>
      <c r="D202" s="114">
        <v>-1806.6656550439325</v>
      </c>
      <c r="E202" s="116">
        <v>0.35696695079586699</v>
      </c>
      <c r="F202" s="114">
        <v>186.63449094828684</v>
      </c>
      <c r="G202" s="69">
        <v>1.0531419393360726</v>
      </c>
      <c r="H202" s="90">
        <v>-397.065655043932</v>
      </c>
      <c r="I202" s="118">
        <v>0.71638167496862004</v>
      </c>
      <c r="J202" s="112">
        <v>-1112.5583245624607</v>
      </c>
      <c r="K202" s="69">
        <v>0.47409020102363619</v>
      </c>
      <c r="L202" s="113">
        <v>4</v>
      </c>
      <c r="M202" s="35"/>
      <c r="N202" s="180"/>
      <c r="O202" s="180"/>
      <c r="P202" s="180"/>
      <c r="Q202" s="180"/>
    </row>
    <row r="203" spans="1:17" s="8" customFormat="1">
      <c r="A203" s="9">
        <v>35</v>
      </c>
      <c r="B203" s="92" t="s">
        <v>109</v>
      </c>
      <c r="C203" s="112"/>
      <c r="D203" s="114">
        <v>79.338202916085947</v>
      </c>
      <c r="E203" s="116">
        <v>1.0548521867506124</v>
      </c>
      <c r="F203" s="114">
        <v>3078.0117619808761</v>
      </c>
      <c r="G203" s="69">
        <v>2.7024401338389801</v>
      </c>
      <c r="H203" s="90">
        <v>-74.261797083913962</v>
      </c>
      <c r="I203" s="118">
        <v>0.95358637682255376</v>
      </c>
      <c r="J203" s="112">
        <v>-1089.4719128075383</v>
      </c>
      <c r="K203" s="69">
        <v>0.58340941469397645</v>
      </c>
      <c r="L203" s="113">
        <v>4</v>
      </c>
      <c r="M203" s="35"/>
      <c r="N203" s="180"/>
      <c r="O203" s="180"/>
      <c r="P203" s="180"/>
      <c r="Q203" s="180"/>
    </row>
    <row r="204" spans="1:17" s="8" customFormat="1">
      <c r="A204" s="9">
        <v>36</v>
      </c>
      <c r="B204" s="92" t="s">
        <v>110</v>
      </c>
      <c r="C204" s="112"/>
      <c r="D204" s="114">
        <v>-2385.9085778416229</v>
      </c>
      <c r="E204" s="116">
        <v>0.77868909748426618</v>
      </c>
      <c r="F204" s="114">
        <v>11804.239389065078</v>
      </c>
      <c r="G204" s="69">
        <v>1.8759453390520242</v>
      </c>
      <c r="H204" s="90">
        <v>1194.8914221583782</v>
      </c>
      <c r="I204" s="118">
        <v>1.1659571419664414</v>
      </c>
      <c r="J204" s="112">
        <v>-4390.9808302947513</v>
      </c>
      <c r="K204" s="69">
        <v>0.65657557469712036</v>
      </c>
      <c r="L204" s="113">
        <v>12</v>
      </c>
      <c r="M204" s="35"/>
      <c r="N204" s="180"/>
      <c r="O204" s="180"/>
      <c r="P204" s="180"/>
      <c r="Q204" s="180"/>
    </row>
    <row r="205" spans="1:17" s="8" customFormat="1">
      <c r="A205" s="9">
        <v>37</v>
      </c>
      <c r="B205" s="92" t="s">
        <v>128</v>
      </c>
      <c r="C205" s="112"/>
      <c r="D205" s="114">
        <v>-3263.7111293140915</v>
      </c>
      <c r="E205" s="116">
        <v>0.77335339379763257</v>
      </c>
      <c r="F205" s="114">
        <v>307.3515312152449</v>
      </c>
      <c r="G205" s="69">
        <v>1.0170750850675137</v>
      </c>
      <c r="H205" s="90">
        <v>136.28887068590939</v>
      </c>
      <c r="I205" s="118">
        <v>1.0454296235619698</v>
      </c>
      <c r="J205" s="112">
        <v>-2121.3102284622346</v>
      </c>
      <c r="K205" s="69">
        <v>0.59652491784587813</v>
      </c>
      <c r="L205" s="113">
        <v>4</v>
      </c>
      <c r="M205" s="35"/>
      <c r="N205" s="180"/>
      <c r="O205" s="180"/>
      <c r="P205" s="180"/>
      <c r="Q205" s="180"/>
    </row>
    <row r="206" spans="1:17" s="8" customFormat="1">
      <c r="A206" s="9">
        <v>38</v>
      </c>
      <c r="B206" s="92" t="s">
        <v>129</v>
      </c>
      <c r="C206" s="112"/>
      <c r="D206" s="114">
        <v>13148.017325157667</v>
      </c>
      <c r="E206" s="116">
        <v>2.8261135173830092</v>
      </c>
      <c r="F206" s="114">
        <v>30770.086885756027</v>
      </c>
      <c r="G206" s="69">
        <v>4.4188985428617809</v>
      </c>
      <c r="H206" s="90">
        <v>9348.0173251576671</v>
      </c>
      <c r="I206" s="118">
        <v>4.1160057750525558</v>
      </c>
      <c r="J206" s="112">
        <v>459.52715765440007</v>
      </c>
      <c r="K206" s="69">
        <v>1.0386531133205208</v>
      </c>
      <c r="L206" s="113">
        <v>4</v>
      </c>
      <c r="M206" s="35"/>
      <c r="N206" s="180"/>
      <c r="O206" s="180"/>
      <c r="P206" s="180"/>
      <c r="Q206" s="180"/>
    </row>
    <row r="207" spans="1:17" s="8" customFormat="1">
      <c r="A207" s="9">
        <v>39</v>
      </c>
      <c r="B207" s="92" t="s">
        <v>108</v>
      </c>
      <c r="C207" s="112"/>
      <c r="D207" s="114">
        <v>-5.2017287344801844</v>
      </c>
      <c r="E207" s="116">
        <v>0.53555993442141214</v>
      </c>
      <c r="F207" s="114">
        <v>7.8619176174838437</v>
      </c>
      <c r="G207" s="69">
        <v>1.5615655441059888</v>
      </c>
      <c r="H207" s="90">
        <v>-4.0017287344801833</v>
      </c>
      <c r="I207" s="118">
        <v>0.59982712655198167</v>
      </c>
      <c r="J207" s="112">
        <v>-7.7614452521840036</v>
      </c>
      <c r="K207" s="69">
        <v>0.43592985784279731</v>
      </c>
      <c r="L207" s="113">
        <v>4</v>
      </c>
      <c r="M207" s="35"/>
      <c r="N207" s="180"/>
      <c r="O207" s="180"/>
      <c r="P207" s="180"/>
      <c r="Q207" s="180"/>
    </row>
    <row r="208" spans="1:17" s="8" customFormat="1">
      <c r="A208" s="9">
        <v>40</v>
      </c>
      <c r="B208" s="92" t="s">
        <v>448</v>
      </c>
      <c r="C208" s="112"/>
      <c r="D208" s="114">
        <v>11216.773072973461</v>
      </c>
      <c r="E208" s="116">
        <v>1.1869462178828911</v>
      </c>
      <c r="F208" s="114">
        <v>109193.29328915224</v>
      </c>
      <c r="G208" s="69">
        <v>2.4559105771886967</v>
      </c>
      <c r="H208" s="90">
        <v>46216.773072973461</v>
      </c>
      <c r="I208" s="118">
        <v>2.8486709229189384</v>
      </c>
      <c r="J208" s="112">
        <v>-4240.6380798999016</v>
      </c>
      <c r="K208" s="69">
        <v>0.94380090682797801</v>
      </c>
      <c r="L208" s="113">
        <v>500</v>
      </c>
      <c r="M208" s="35"/>
      <c r="N208" s="180"/>
      <c r="O208" s="180"/>
      <c r="P208" s="180"/>
      <c r="Q208" s="180"/>
    </row>
    <row r="209" spans="1:17" s="8" customFormat="1">
      <c r="A209" s="9">
        <v>41</v>
      </c>
      <c r="B209" s="92" t="s">
        <v>447</v>
      </c>
      <c r="C209" s="112"/>
      <c r="D209" s="114">
        <v>148064.94477861986</v>
      </c>
      <c r="E209" s="116">
        <v>1.591691755029651</v>
      </c>
      <c r="F209" s="114">
        <v>705044.69208104734</v>
      </c>
      <c r="G209" s="69">
        <v>3.2539791946325041</v>
      </c>
      <c r="H209" s="90">
        <v>270804.94477861986</v>
      </c>
      <c r="I209" s="118">
        <v>3.1239603512048615</v>
      </c>
      <c r="J209" s="112">
        <v>-11395.939868654998</v>
      </c>
      <c r="K209" s="69">
        <v>0.97218473209188661</v>
      </c>
      <c r="L209" s="113">
        <v>1700</v>
      </c>
      <c r="M209" s="35"/>
      <c r="N209" s="180"/>
      <c r="O209" s="180"/>
      <c r="P209" s="180"/>
      <c r="Q209" s="180"/>
    </row>
    <row r="210" spans="1:17" s="8" customFormat="1">
      <c r="A210" s="9">
        <v>42</v>
      </c>
      <c r="B210" s="92" t="s">
        <v>347</v>
      </c>
      <c r="C210" s="112"/>
      <c r="D210" s="114">
        <v>-13275.516338250593</v>
      </c>
      <c r="E210" s="116">
        <v>0.35755340987947193</v>
      </c>
      <c r="F210" s="114">
        <v>1935.7307158774638</v>
      </c>
      <c r="G210" s="69">
        <v>1.0749411814122132</v>
      </c>
      <c r="H210" s="90">
        <v>-3861.5163382505925</v>
      </c>
      <c r="I210" s="118">
        <v>0.65675410326661399</v>
      </c>
      <c r="J210" s="112">
        <v>-9096.2909823527298</v>
      </c>
      <c r="K210" s="69">
        <v>0.44820046505111505</v>
      </c>
      <c r="L210" s="113">
        <v>15</v>
      </c>
      <c r="M210" s="35"/>
      <c r="N210" s="180"/>
      <c r="O210" s="180"/>
      <c r="P210" s="180"/>
      <c r="Q210" s="180"/>
    </row>
    <row r="211" spans="1:17" s="8" customFormat="1">
      <c r="A211" s="9">
        <v>43</v>
      </c>
      <c r="B211" s="92" t="s">
        <v>418</v>
      </c>
      <c r="C211" s="112"/>
      <c r="D211" s="114">
        <v>0</v>
      </c>
      <c r="E211" s="116" t="s">
        <v>16</v>
      </c>
      <c r="F211" s="114">
        <v>0</v>
      </c>
      <c r="G211" s="69" t="s">
        <v>16</v>
      </c>
      <c r="H211" s="90">
        <v>0</v>
      </c>
      <c r="I211" s="118" t="s">
        <v>16</v>
      </c>
      <c r="J211" s="112">
        <v>0</v>
      </c>
      <c r="K211" s="69" t="s">
        <v>16</v>
      </c>
      <c r="L211" s="113">
        <v>0</v>
      </c>
      <c r="M211" s="35"/>
      <c r="N211" s="180"/>
      <c r="O211" s="180"/>
      <c r="P211" s="180"/>
      <c r="Q211" s="180"/>
    </row>
    <row r="212" spans="1:17" s="8" customFormat="1">
      <c r="A212" s="9">
        <v>44</v>
      </c>
      <c r="B212" s="92" t="s">
        <v>457</v>
      </c>
      <c r="C212" s="112"/>
      <c r="D212" s="114">
        <v>-86.587424899636062</v>
      </c>
      <c r="E212" s="116">
        <v>0.96751672235157715</v>
      </c>
      <c r="F212" s="114">
        <v>4433.1973480539773</v>
      </c>
      <c r="G212" s="69">
        <v>2.3304914009765838</v>
      </c>
      <c r="H212" s="90">
        <v>579.0125751003643</v>
      </c>
      <c r="I212" s="118">
        <v>1.2895062875501822</v>
      </c>
      <c r="J212" s="112">
        <v>-1248.3064466868245</v>
      </c>
      <c r="K212" s="69">
        <v>0.67384311587803813</v>
      </c>
      <c r="L212" s="113">
        <v>4</v>
      </c>
      <c r="M212" s="35"/>
      <c r="N212" s="180"/>
      <c r="O212" s="180"/>
      <c r="P212" s="180"/>
      <c r="Q212" s="180"/>
    </row>
    <row r="213" spans="1:17" s="8" customFormat="1">
      <c r="A213" s="9">
        <v>45</v>
      </c>
      <c r="B213" s="92" t="s">
        <v>458</v>
      </c>
      <c r="C213" s="112"/>
      <c r="D213" s="114">
        <v>-994.89023520219143</v>
      </c>
      <c r="E213" s="116">
        <v>0.7720651037385009</v>
      </c>
      <c r="F213" s="114">
        <v>4477.1912014571972</v>
      </c>
      <c r="G213" s="69">
        <v>1.8205995603843836</v>
      </c>
      <c r="H213" s="90">
        <v>969.90976479780875</v>
      </c>
      <c r="I213" s="118">
        <v>1.4041290686657537</v>
      </c>
      <c r="J213" s="112">
        <v>-1417.7870903374514</v>
      </c>
      <c r="K213" s="69">
        <v>0.70386865893216699</v>
      </c>
      <c r="L213" s="113">
        <v>4</v>
      </c>
      <c r="M213" s="35"/>
      <c r="N213" s="180"/>
      <c r="O213" s="180"/>
      <c r="P213" s="180"/>
      <c r="Q213" s="180"/>
    </row>
    <row r="214" spans="1:17" s="8" customFormat="1">
      <c r="A214" s="9">
        <v>46</v>
      </c>
      <c r="B214" s="92" t="s">
        <v>467</v>
      </c>
      <c r="C214" s="112"/>
      <c r="D214" s="114">
        <v>-501.40562060511047</v>
      </c>
      <c r="E214" s="116">
        <v>0.7593098979430154</v>
      </c>
      <c r="F214" s="114">
        <v>2131.9877068064397</v>
      </c>
      <c r="G214" s="69">
        <v>1.8187356784970967</v>
      </c>
      <c r="H214" s="90">
        <v>381.7943793948898</v>
      </c>
      <c r="I214" s="118">
        <v>1.3181619828290749</v>
      </c>
      <c r="J214" s="112">
        <v>-738.96128730125247</v>
      </c>
      <c r="K214" s="69">
        <v>0.68158591707620508</v>
      </c>
      <c r="L214" s="113">
        <v>4</v>
      </c>
      <c r="M214" s="35"/>
      <c r="N214" s="180"/>
      <c r="O214" s="180"/>
      <c r="P214" s="180"/>
      <c r="Q214" s="180"/>
    </row>
    <row r="215" spans="1:17" s="8" customFormat="1">
      <c r="A215" s="9">
        <v>47</v>
      </c>
      <c r="B215" s="92" t="s">
        <v>468</v>
      </c>
      <c r="C215" s="112"/>
      <c r="D215" s="114">
        <v>176.29815192499882</v>
      </c>
      <c r="E215" s="116">
        <v>1.0809004001124261</v>
      </c>
      <c r="F215" s="114">
        <v>3941.5469112226328</v>
      </c>
      <c r="G215" s="69">
        <v>2.4469702317263704</v>
      </c>
      <c r="H215" s="90">
        <v>955.49815192499909</v>
      </c>
      <c r="I215" s="118">
        <v>1.6824986799464279</v>
      </c>
      <c r="J215" s="112">
        <v>-713.45322130730028</v>
      </c>
      <c r="K215" s="69">
        <v>0.76752540703964534</v>
      </c>
      <c r="L215" s="113">
        <v>4</v>
      </c>
      <c r="M215" s="35"/>
      <c r="N215" s="180"/>
      <c r="O215" s="180"/>
      <c r="P215" s="180"/>
      <c r="Q215" s="180"/>
    </row>
    <row r="216" spans="1:17" s="8" customFormat="1">
      <c r="A216" s="9">
        <v>48</v>
      </c>
      <c r="B216" s="92" t="s">
        <v>432</v>
      </c>
      <c r="C216" s="112"/>
      <c r="D216" s="114">
        <v>233.39918682826351</v>
      </c>
      <c r="E216" s="116">
        <v>1.366518823536846</v>
      </c>
      <c r="F216" s="114">
        <v>1749.1860620922334</v>
      </c>
      <c r="G216" s="69">
        <v>3.1974699272515497</v>
      </c>
      <c r="H216" s="90">
        <v>270.19918682826358</v>
      </c>
      <c r="I216" s="118">
        <v>1.450331978047106</v>
      </c>
      <c r="J216" s="112">
        <v>-346.34093792154351</v>
      </c>
      <c r="K216" s="69">
        <v>0.71530660528540169</v>
      </c>
      <c r="L216" s="113">
        <v>4</v>
      </c>
      <c r="M216" s="35"/>
      <c r="N216" s="180"/>
      <c r="O216" s="180"/>
      <c r="P216" s="180"/>
      <c r="Q216" s="180"/>
    </row>
    <row r="217" spans="1:17" s="8" customFormat="1">
      <c r="A217" s="9">
        <v>49</v>
      </c>
      <c r="B217" s="92" t="s">
        <v>434</v>
      </c>
      <c r="C217" s="112"/>
      <c r="D217" s="114">
        <v>-286.79763541243739</v>
      </c>
      <c r="E217" s="116">
        <v>0.50208743852007398</v>
      </c>
      <c r="F217" s="114">
        <v>1.9138851286852514</v>
      </c>
      <c r="G217" s="69">
        <v>1.0026581737898406</v>
      </c>
      <c r="H217" s="90">
        <v>139.20236458756261</v>
      </c>
      <c r="I217" s="118">
        <v>1.9280157639170841</v>
      </c>
      <c r="J217" s="112">
        <v>-42.069681801728677</v>
      </c>
      <c r="K217" s="69">
        <v>0.87300563914079587</v>
      </c>
      <c r="L217" s="113">
        <v>1</v>
      </c>
      <c r="M217" s="35"/>
      <c r="N217" s="180"/>
      <c r="O217" s="180"/>
      <c r="P217" s="180"/>
      <c r="Q217" s="180"/>
    </row>
    <row r="218" spans="1:17" s="8" customFormat="1">
      <c r="A218" s="9">
        <v>50</v>
      </c>
      <c r="B218" s="92" t="s">
        <v>342</v>
      </c>
      <c r="C218" s="112"/>
      <c r="D218" s="114">
        <v>0</v>
      </c>
      <c r="E218" s="116" t="s">
        <v>16</v>
      </c>
      <c r="F218" s="114">
        <v>0</v>
      </c>
      <c r="G218" s="69" t="s">
        <v>16</v>
      </c>
      <c r="H218" s="90">
        <v>0</v>
      </c>
      <c r="I218" s="118" t="s">
        <v>16</v>
      </c>
      <c r="J218" s="112">
        <v>0</v>
      </c>
      <c r="K218" s="69" t="s">
        <v>16</v>
      </c>
      <c r="L218" s="113">
        <v>0</v>
      </c>
      <c r="M218" s="35"/>
      <c r="N218" s="180"/>
      <c r="O218" s="180"/>
      <c r="P218" s="180"/>
      <c r="Q218" s="180"/>
    </row>
    <row r="219" spans="1:17" s="8" customFormat="1" ht="13.5" thickBot="1">
      <c r="A219" s="9">
        <v>51</v>
      </c>
      <c r="B219" s="92" t="s">
        <v>15</v>
      </c>
      <c r="C219" s="112"/>
      <c r="D219" s="114">
        <v>-726150</v>
      </c>
      <c r="E219" s="116">
        <v>0</v>
      </c>
      <c r="F219" s="114">
        <v>0</v>
      </c>
      <c r="G219" s="69" t="s">
        <v>16</v>
      </c>
      <c r="H219" s="90">
        <v>-726150</v>
      </c>
      <c r="I219" s="118">
        <v>0</v>
      </c>
      <c r="J219" s="112">
        <v>-726150</v>
      </c>
      <c r="K219" s="69">
        <v>0</v>
      </c>
      <c r="L219" s="113">
        <v>0</v>
      </c>
      <c r="M219" s="35"/>
      <c r="N219" s="180"/>
      <c r="O219" s="180"/>
      <c r="P219" s="180"/>
      <c r="Q219" s="180"/>
    </row>
    <row r="220" spans="1:17" s="8" customFormat="1" ht="12.75" customHeight="1" thickBot="1">
      <c r="A220" s="9">
        <v>52</v>
      </c>
      <c r="B220" s="84" t="s">
        <v>9</v>
      </c>
      <c r="C220" s="121"/>
      <c r="D220" s="122">
        <v>5927848.1832970735</v>
      </c>
      <c r="E220" s="134">
        <v>1.329745162946069</v>
      </c>
      <c r="F220" s="122">
        <v>38671652.182061873</v>
      </c>
      <c r="G220" s="96">
        <v>2.8074952640955524</v>
      </c>
      <c r="H220" s="123">
        <v>11728246.983297076</v>
      </c>
      <c r="I220" s="133">
        <v>1.9647589867033435</v>
      </c>
      <c r="J220" s="124">
        <v>-3771240.1820873958</v>
      </c>
      <c r="K220" s="96">
        <v>0.86363826604135108</v>
      </c>
      <c r="L220" s="125">
        <v>32548</v>
      </c>
      <c r="M220" s="35"/>
      <c r="N220" s="180"/>
      <c r="O220" s="180"/>
      <c r="P220" s="180"/>
      <c r="Q220" s="180"/>
    </row>
    <row r="221" spans="1:17" s="8" customFormat="1" ht="12.75" customHeight="1">
      <c r="A221" s="15"/>
      <c r="D221" s="26"/>
      <c r="E221" s="27"/>
      <c r="F221" s="26"/>
      <c r="G221" s="27"/>
      <c r="H221" s="26"/>
      <c r="I221" s="27"/>
      <c r="J221" s="26"/>
      <c r="K221" s="27"/>
      <c r="L221" s="22"/>
      <c r="M221" s="189"/>
      <c r="N221" s="44"/>
      <c r="O221" s="38"/>
      <c r="P221" s="38"/>
      <c r="Q221" s="38"/>
    </row>
    <row r="222" spans="1:17" s="8" customFormat="1" ht="12.75" customHeight="1" thickBot="1">
      <c r="A222" s="15"/>
      <c r="D222" s="26"/>
      <c r="E222" s="27"/>
      <c r="F222" s="26"/>
      <c r="G222" s="27"/>
      <c r="H222" s="26"/>
      <c r="I222" s="27"/>
      <c r="J222" s="26"/>
      <c r="K222" s="27"/>
      <c r="L222" s="22"/>
      <c r="M222" s="189"/>
      <c r="N222" s="44"/>
      <c r="O222" s="38"/>
      <c r="P222" s="38"/>
      <c r="Q222" s="38"/>
    </row>
    <row r="223" spans="1:17" s="2" customFormat="1" ht="47.25" customHeight="1" thickBot="1">
      <c r="A223" s="15"/>
      <c r="B223" s="187" t="s">
        <v>487</v>
      </c>
      <c r="C223" s="193"/>
      <c r="D223" s="182"/>
      <c r="E223" s="182"/>
      <c r="F223" s="182"/>
      <c r="G223" s="182"/>
      <c r="H223" s="182"/>
      <c r="I223" s="182"/>
      <c r="J223" s="182"/>
      <c r="K223" s="182"/>
      <c r="L223" s="183"/>
      <c r="M223" s="36"/>
      <c r="N223" s="44"/>
      <c r="O223" s="38"/>
      <c r="P223" s="38"/>
      <c r="Q223" s="38"/>
    </row>
    <row r="224" spans="1:17" ht="26.25" thickBot="1">
      <c r="A224" s="23"/>
      <c r="B224" s="187" t="s">
        <v>8</v>
      </c>
      <c r="C224" s="89"/>
      <c r="D224" s="194" t="s">
        <v>12</v>
      </c>
      <c r="E224" s="195"/>
      <c r="F224" s="194" t="s">
        <v>13</v>
      </c>
      <c r="G224" s="195"/>
      <c r="H224" s="194" t="s">
        <v>29</v>
      </c>
      <c r="I224" s="195"/>
      <c r="J224" s="194" t="s">
        <v>14</v>
      </c>
      <c r="K224" s="195"/>
      <c r="L224" s="52" t="s">
        <v>40</v>
      </c>
      <c r="N224" s="44"/>
      <c r="O224" s="180" t="s">
        <v>492</v>
      </c>
      <c r="P224" s="180" t="s">
        <v>481</v>
      </c>
      <c r="Q224" s="58"/>
    </row>
    <row r="225" spans="1:17" ht="13.5" thickBot="1">
      <c r="B225" s="191"/>
      <c r="C225" s="91"/>
      <c r="D225" s="17" t="s">
        <v>11</v>
      </c>
      <c r="E225" s="18" t="s">
        <v>17</v>
      </c>
      <c r="F225" s="17" t="s">
        <v>11</v>
      </c>
      <c r="G225" s="18" t="s">
        <v>17</v>
      </c>
      <c r="H225" s="17" t="s">
        <v>11</v>
      </c>
      <c r="I225" s="18" t="s">
        <v>17</v>
      </c>
      <c r="J225" s="17" t="s">
        <v>11</v>
      </c>
      <c r="K225" s="18" t="s">
        <v>17</v>
      </c>
      <c r="L225" s="54" t="s">
        <v>483</v>
      </c>
      <c r="M225" s="35"/>
      <c r="N225" s="44"/>
      <c r="O225" s="180"/>
      <c r="P225" s="180"/>
      <c r="Q225" s="58"/>
    </row>
    <row r="226" spans="1:17">
      <c r="A226" s="9">
        <v>1</v>
      </c>
      <c r="B226" s="88" t="s">
        <v>84</v>
      </c>
      <c r="C226" s="83"/>
      <c r="D226" s="6">
        <v>57596.564559394494</v>
      </c>
      <c r="E226" s="49">
        <v>1.0199378858208925</v>
      </c>
      <c r="F226" s="6">
        <v>4934735.7715706974</v>
      </c>
      <c r="G226" s="49">
        <v>2.3665842624122675</v>
      </c>
      <c r="H226" s="6">
        <v>57596.564559394494</v>
      </c>
      <c r="I226" s="49">
        <v>1.0199378858208925</v>
      </c>
      <c r="J226" s="6">
        <v>-1735408.2046370581</v>
      </c>
      <c r="K226" s="49">
        <v>0.6293292244787666</v>
      </c>
      <c r="L226" s="20">
        <v>11500</v>
      </c>
      <c r="M226" s="35"/>
      <c r="N226" s="44"/>
      <c r="O226" s="180"/>
      <c r="P226" s="180"/>
      <c r="Q226" s="58"/>
    </row>
    <row r="227" spans="1:17">
      <c r="A227" s="9">
        <v>2</v>
      </c>
      <c r="B227" s="88" t="s">
        <v>85</v>
      </c>
      <c r="C227" s="83"/>
      <c r="D227" s="6">
        <v>19599.728599474533</v>
      </c>
      <c r="E227" s="49">
        <v>1.0948509570762239</v>
      </c>
      <c r="F227" s="6">
        <v>402147.16703775001</v>
      </c>
      <c r="G227" s="49">
        <v>2.5569213006365943</v>
      </c>
      <c r="H227" s="6">
        <v>156.84859947452787</v>
      </c>
      <c r="I227" s="49">
        <v>1.0006937747676687</v>
      </c>
      <c r="J227" s="6">
        <v>-137517.67674653692</v>
      </c>
      <c r="K227" s="49">
        <v>0.62194923454016959</v>
      </c>
      <c r="L227" s="20">
        <v>6000</v>
      </c>
      <c r="M227" s="35"/>
      <c r="N227" s="44"/>
      <c r="O227" s="180"/>
      <c r="P227" s="180"/>
      <c r="Q227" s="58"/>
    </row>
    <row r="228" spans="1:17">
      <c r="A228" s="9">
        <v>3</v>
      </c>
      <c r="B228" s="88" t="s">
        <v>299</v>
      </c>
      <c r="C228" s="83"/>
      <c r="D228" s="6">
        <v>0</v>
      </c>
      <c r="E228" s="49" t="s">
        <v>16</v>
      </c>
      <c r="F228" s="6">
        <v>0</v>
      </c>
      <c r="G228" s="49" t="s">
        <v>16</v>
      </c>
      <c r="H228" s="6">
        <v>0</v>
      </c>
      <c r="I228" s="49" t="s">
        <v>16</v>
      </c>
      <c r="J228" s="6">
        <v>0</v>
      </c>
      <c r="K228" s="49" t="s">
        <v>16</v>
      </c>
      <c r="L228" s="20">
        <v>0</v>
      </c>
      <c r="M228" s="35"/>
      <c r="N228" s="44"/>
      <c r="O228" s="180"/>
      <c r="P228" s="180"/>
      <c r="Q228" s="58"/>
    </row>
    <row r="229" spans="1:17">
      <c r="A229" s="9">
        <v>4</v>
      </c>
      <c r="B229" s="88" t="s">
        <v>104</v>
      </c>
      <c r="C229" s="83"/>
      <c r="D229" s="6">
        <v>14511.926761179435</v>
      </c>
      <c r="E229" s="49">
        <v>1.6017032351322922</v>
      </c>
      <c r="F229" s="6">
        <v>58376.103605102624</v>
      </c>
      <c r="G229" s="49">
        <v>2.9363433110795762</v>
      </c>
      <c r="H229" s="6">
        <v>24274.006761179437</v>
      </c>
      <c r="I229" s="49">
        <v>2.6908614350222511</v>
      </c>
      <c r="J229" s="6">
        <v>766.04208662665042</v>
      </c>
      <c r="K229" s="49">
        <v>1.0202314283042178</v>
      </c>
      <c r="L229" s="20">
        <v>185</v>
      </c>
      <c r="M229" s="35"/>
      <c r="N229" s="44"/>
      <c r="O229" s="180"/>
      <c r="P229" s="180"/>
      <c r="Q229" s="58"/>
    </row>
    <row r="230" spans="1:17">
      <c r="A230" s="9">
        <v>5</v>
      </c>
      <c r="B230" s="88" t="s">
        <v>105</v>
      </c>
      <c r="C230" s="83"/>
      <c r="D230" s="6">
        <v>-36813.282414270187</v>
      </c>
      <c r="E230" s="49">
        <v>0.81925353892566255</v>
      </c>
      <c r="F230" s="6">
        <v>185111.56231209368</v>
      </c>
      <c r="G230" s="49">
        <v>1.7270910410071554</v>
      </c>
      <c r="H230" s="6">
        <v>47520.317585729819</v>
      </c>
      <c r="I230" s="49">
        <v>1.3981927064331308</v>
      </c>
      <c r="J230" s="6">
        <v>-54021.120800242497</v>
      </c>
      <c r="K230" s="49">
        <v>0.75542933260944733</v>
      </c>
      <c r="L230" s="20">
        <v>780</v>
      </c>
      <c r="M230" s="35"/>
      <c r="N230" s="44"/>
      <c r="O230" s="180"/>
      <c r="P230" s="180"/>
      <c r="Q230" s="180" t="s">
        <v>479</v>
      </c>
    </row>
    <row r="231" spans="1:17" ht="12.75" customHeight="1">
      <c r="A231" s="9">
        <v>6</v>
      </c>
      <c r="B231" s="88" t="s">
        <v>96</v>
      </c>
      <c r="C231" s="83"/>
      <c r="D231" s="6">
        <v>292717.5016070623</v>
      </c>
      <c r="E231" s="49">
        <v>1.7699850105404626</v>
      </c>
      <c r="F231" s="6">
        <v>1192952.9727327412</v>
      </c>
      <c r="G231" s="49">
        <v>3.5104229224173844</v>
      </c>
      <c r="H231" s="6">
        <v>335377.5016070623</v>
      </c>
      <c r="I231" s="49">
        <v>1.9937111158727772</v>
      </c>
      <c r="J231" s="6">
        <v>-86382.12632535561</v>
      </c>
      <c r="K231" s="49">
        <v>0.88622847423010287</v>
      </c>
      <c r="L231" s="20">
        <v>900</v>
      </c>
      <c r="M231" s="35"/>
      <c r="N231" s="44"/>
      <c r="O231" s="180"/>
      <c r="P231" s="180"/>
      <c r="Q231" s="180"/>
    </row>
    <row r="232" spans="1:17">
      <c r="A232" s="9">
        <v>7</v>
      </c>
      <c r="B232" s="88" t="s">
        <v>65</v>
      </c>
      <c r="C232" s="83"/>
      <c r="D232" s="6">
        <v>88841.07676890539</v>
      </c>
      <c r="E232" s="49">
        <v>2.0492379625957269</v>
      </c>
      <c r="F232" s="6">
        <v>287776.5311159651</v>
      </c>
      <c r="G232" s="49">
        <v>3.7189770513602149</v>
      </c>
      <c r="H232" s="6">
        <v>113033.07676890539</v>
      </c>
      <c r="I232" s="49">
        <v>2.8689331476340181</v>
      </c>
      <c r="J232" s="6">
        <v>7443.1579145433498</v>
      </c>
      <c r="K232" s="49">
        <v>1.0448194228424399</v>
      </c>
      <c r="L232" s="20">
        <v>200</v>
      </c>
      <c r="M232" s="35"/>
      <c r="N232" s="44"/>
      <c r="O232" s="180"/>
      <c r="P232" s="180"/>
      <c r="Q232" s="180"/>
    </row>
    <row r="233" spans="1:17">
      <c r="A233" s="9">
        <v>8</v>
      </c>
      <c r="B233" s="88" t="s">
        <v>97</v>
      </c>
      <c r="C233" s="83"/>
      <c r="D233" s="6">
        <v>1291711.5903658755</v>
      </c>
      <c r="E233" s="49">
        <v>1.2732809478039291</v>
      </c>
      <c r="F233" s="6">
        <v>9244011.5045958702</v>
      </c>
      <c r="G233" s="49">
        <v>2.9557091879703874</v>
      </c>
      <c r="H233" s="6">
        <v>1291711.5903658755</v>
      </c>
      <c r="I233" s="49">
        <v>1.2732809478039291</v>
      </c>
      <c r="J233" s="6">
        <v>-2370729.8318842649</v>
      </c>
      <c r="K233" s="49">
        <v>0.71740427721114275</v>
      </c>
      <c r="L233" s="20">
        <v>10500</v>
      </c>
      <c r="M233" s="35"/>
      <c r="N233" s="44"/>
      <c r="O233" s="180"/>
      <c r="P233" s="180"/>
      <c r="Q233" s="180"/>
    </row>
    <row r="234" spans="1:17" ht="12.75" customHeight="1">
      <c r="A234" s="9">
        <v>9</v>
      </c>
      <c r="B234" s="88" t="s">
        <v>345</v>
      </c>
      <c r="C234" s="83"/>
      <c r="D234" s="6">
        <v>93.616612204373084</v>
      </c>
      <c r="E234" s="49">
        <v>2.7934216897389477</v>
      </c>
      <c r="F234" s="6">
        <v>266.52463060087854</v>
      </c>
      <c r="G234" s="49">
        <v>5.0846686682126983</v>
      </c>
      <c r="H234" s="6">
        <v>133.31661220437309</v>
      </c>
      <c r="I234" s="49">
        <v>11.665328976349848</v>
      </c>
      <c r="J234" s="6">
        <v>32.120318227030964</v>
      </c>
      <c r="K234" s="49">
        <v>1.2825098083973787</v>
      </c>
      <c r="L234" s="20">
        <v>5</v>
      </c>
      <c r="M234" s="35"/>
      <c r="N234" s="44"/>
      <c r="O234" s="180"/>
      <c r="P234" s="180"/>
      <c r="Q234" s="180"/>
    </row>
    <row r="235" spans="1:17">
      <c r="A235" s="9">
        <v>10</v>
      </c>
      <c r="B235" s="88" t="s">
        <v>476</v>
      </c>
      <c r="C235" s="83"/>
      <c r="D235" s="6">
        <v>-30.731761355290814</v>
      </c>
      <c r="E235" s="49">
        <v>0.26479039819878436</v>
      </c>
      <c r="F235" s="6">
        <v>-20.361937729642904</v>
      </c>
      <c r="G235" s="49">
        <v>0.61029784249487262</v>
      </c>
      <c r="H235" s="6">
        <v>1.0682386447091883</v>
      </c>
      <c r="I235" s="49">
        <v>1.1068238644709187</v>
      </c>
      <c r="J235" s="6">
        <v>-5.8693335010538146</v>
      </c>
      <c r="K235" s="49">
        <v>0.65347256085211425</v>
      </c>
      <c r="L235" s="20">
        <v>5</v>
      </c>
      <c r="M235" s="35"/>
      <c r="N235" s="44"/>
      <c r="O235" s="180"/>
      <c r="P235" s="180"/>
      <c r="Q235" s="180"/>
    </row>
    <row r="236" spans="1:17">
      <c r="A236" s="9">
        <v>11</v>
      </c>
      <c r="B236" s="88" t="s">
        <v>435</v>
      </c>
      <c r="C236" s="83"/>
      <c r="D236" s="6">
        <v>-7375.6227252697954</v>
      </c>
      <c r="E236" s="49">
        <v>0.26479039819878442</v>
      </c>
      <c r="F236" s="6">
        <v>-4886.8650551142973</v>
      </c>
      <c r="G236" s="49">
        <v>0.61029784249487262</v>
      </c>
      <c r="H236" s="6">
        <v>256.37727473020504</v>
      </c>
      <c r="I236" s="49">
        <v>1.1068238644709187</v>
      </c>
      <c r="J236" s="6">
        <v>-1408.6400402529157</v>
      </c>
      <c r="K236" s="49">
        <v>0.65347256085211414</v>
      </c>
      <c r="L236" s="20">
        <v>5</v>
      </c>
      <c r="M236" s="35"/>
      <c r="N236" s="44"/>
      <c r="O236" s="180"/>
      <c r="P236" s="180"/>
      <c r="Q236" s="180"/>
    </row>
    <row r="237" spans="1:17">
      <c r="A237" s="9">
        <v>12</v>
      </c>
      <c r="B237" s="88" t="s">
        <v>70</v>
      </c>
      <c r="C237" s="83"/>
      <c r="D237" s="6">
        <v>1830.0237395108816</v>
      </c>
      <c r="E237" s="49">
        <v>1.31080566228106</v>
      </c>
      <c r="F237" s="6">
        <v>13346.22409890026</v>
      </c>
      <c r="G237" s="49">
        <v>2.8133456656114486</v>
      </c>
      <c r="H237" s="6">
        <v>1830.0237395108816</v>
      </c>
      <c r="I237" s="49">
        <v>1.31080566228106</v>
      </c>
      <c r="J237" s="6">
        <v>-2866.7144864868314</v>
      </c>
      <c r="K237" s="49">
        <v>0.72916529201962232</v>
      </c>
      <c r="L237" s="20">
        <v>40</v>
      </c>
      <c r="M237" s="35"/>
      <c r="N237" s="44"/>
      <c r="O237" s="180"/>
      <c r="P237" s="180"/>
      <c r="Q237" s="180"/>
    </row>
    <row r="238" spans="1:17">
      <c r="A238" s="9">
        <v>13</v>
      </c>
      <c r="B238" s="88" t="s">
        <v>71</v>
      </c>
      <c r="C238" s="83"/>
      <c r="D238" s="6">
        <v>940.60175737394366</v>
      </c>
      <c r="E238" s="49">
        <v>1.4070825820283042</v>
      </c>
      <c r="F238" s="6">
        <v>5881.8913164768492</v>
      </c>
      <c r="G238" s="49">
        <v>3.0364967303537274</v>
      </c>
      <c r="H238" s="6">
        <v>723.19375737394375</v>
      </c>
      <c r="I238" s="49">
        <v>1.2860734799738702</v>
      </c>
      <c r="J238" s="6">
        <v>-1255.292771789163</v>
      </c>
      <c r="K238" s="49">
        <v>0.72144757037090679</v>
      </c>
      <c r="L238" s="20">
        <v>40</v>
      </c>
      <c r="M238" s="35"/>
      <c r="N238" s="44"/>
      <c r="O238" s="180"/>
      <c r="P238" s="180"/>
      <c r="Q238" s="180"/>
    </row>
    <row r="239" spans="1:17">
      <c r="A239" s="9">
        <v>14</v>
      </c>
      <c r="B239" s="88" t="s">
        <v>72</v>
      </c>
      <c r="C239" s="83"/>
      <c r="D239" s="6">
        <v>367.60195837070034</v>
      </c>
      <c r="E239" s="49">
        <v>1.6017032351322924</v>
      </c>
      <c r="F239" s="6">
        <v>1478.7264544837431</v>
      </c>
      <c r="G239" s="49">
        <v>2.9363433110795758</v>
      </c>
      <c r="H239" s="6">
        <v>614.88543663156975</v>
      </c>
      <c r="I239" s="49">
        <v>2.6908614350222511</v>
      </c>
      <c r="J239" s="6">
        <v>19.40463012751934</v>
      </c>
      <c r="K239" s="49">
        <v>1.020231428304218</v>
      </c>
      <c r="L239" s="20">
        <v>5</v>
      </c>
      <c r="M239" s="35"/>
      <c r="N239" s="44"/>
      <c r="O239" s="180"/>
      <c r="P239" s="180"/>
      <c r="Q239" s="180"/>
    </row>
    <row r="240" spans="1:17">
      <c r="A240" s="9">
        <v>15</v>
      </c>
      <c r="B240" s="88" t="s">
        <v>73</v>
      </c>
      <c r="C240" s="83"/>
      <c r="D240" s="6">
        <v>-592.27000364838932</v>
      </c>
      <c r="E240" s="49">
        <v>0.81925353892566244</v>
      </c>
      <c r="F240" s="6">
        <v>2978.1649039653084</v>
      </c>
      <c r="G240" s="49">
        <v>1.7270910410071554</v>
      </c>
      <c r="H240" s="6">
        <v>764.52999635161086</v>
      </c>
      <c r="I240" s="49">
        <v>1.3981927064331308</v>
      </c>
      <c r="J240" s="6">
        <v>-869.11808225629011</v>
      </c>
      <c r="K240" s="49">
        <v>0.75542933260944711</v>
      </c>
      <c r="L240" s="20">
        <v>10</v>
      </c>
      <c r="M240" s="35"/>
      <c r="N240" s="44"/>
      <c r="O240" s="180"/>
      <c r="P240" s="180"/>
      <c r="Q240" s="180"/>
    </row>
    <row r="241" spans="1:17">
      <c r="A241" s="9">
        <v>16</v>
      </c>
      <c r="B241" s="88" t="s">
        <v>119</v>
      </c>
      <c r="C241" s="83"/>
      <c r="D241" s="6">
        <v>2168.2777896819425</v>
      </c>
      <c r="E241" s="49">
        <v>1.7699850105404626</v>
      </c>
      <c r="F241" s="6">
        <v>8836.6886869091941</v>
      </c>
      <c r="G241" s="49">
        <v>3.5104229224173849</v>
      </c>
      <c r="H241" s="6">
        <v>2484.2777896819425</v>
      </c>
      <c r="I241" s="49">
        <v>1.9937111158727769</v>
      </c>
      <c r="J241" s="6">
        <v>-639.86760241004231</v>
      </c>
      <c r="K241" s="49">
        <v>0.88622847423010276</v>
      </c>
      <c r="L241" s="20">
        <v>5</v>
      </c>
      <c r="M241" s="35"/>
      <c r="N241" s="44"/>
      <c r="O241" s="180"/>
      <c r="P241" s="180"/>
      <c r="Q241" s="180"/>
    </row>
    <row r="242" spans="1:17">
      <c r="A242" s="9">
        <v>17</v>
      </c>
      <c r="B242" s="88" t="s">
        <v>436</v>
      </c>
      <c r="C242" s="83"/>
      <c r="D242" s="6">
        <v>-7375.6227252697954</v>
      </c>
      <c r="E242" s="49">
        <v>0.26479039819878442</v>
      </c>
      <c r="F242" s="6">
        <v>-4886.8650551142973</v>
      </c>
      <c r="G242" s="49">
        <v>0.61029784249487262</v>
      </c>
      <c r="H242" s="6">
        <v>256.37727473020504</v>
      </c>
      <c r="I242" s="49">
        <v>1.1068238644709187</v>
      </c>
      <c r="J242" s="6">
        <v>-1408.6400402529157</v>
      </c>
      <c r="K242" s="49">
        <v>0.65347256085211414</v>
      </c>
      <c r="L242" s="20">
        <v>5</v>
      </c>
      <c r="M242" s="35"/>
      <c r="N242" s="44"/>
      <c r="O242" s="180"/>
      <c r="P242" s="180"/>
      <c r="Q242" s="180"/>
    </row>
    <row r="243" spans="1:17">
      <c r="A243" s="9">
        <v>18</v>
      </c>
      <c r="B243" s="88" t="s">
        <v>477</v>
      </c>
      <c r="C243" s="83"/>
      <c r="D243" s="6">
        <v>-7375.6227252697954</v>
      </c>
      <c r="E243" s="49">
        <v>0.26479039819878442</v>
      </c>
      <c r="F243" s="6">
        <v>-4886.8650551142973</v>
      </c>
      <c r="G243" s="49">
        <v>0.61029784249487262</v>
      </c>
      <c r="H243" s="6">
        <v>256.37727473020504</v>
      </c>
      <c r="I243" s="49">
        <v>1.1068238644709187</v>
      </c>
      <c r="J243" s="6">
        <v>-1408.6400402529157</v>
      </c>
      <c r="K243" s="49">
        <v>0.65347256085211414</v>
      </c>
      <c r="L243" s="20">
        <v>5</v>
      </c>
      <c r="M243" s="35"/>
      <c r="N243" s="44"/>
      <c r="O243" s="180"/>
      <c r="P243" s="180"/>
      <c r="Q243" s="180"/>
    </row>
    <row r="244" spans="1:17">
      <c r="A244" s="9">
        <v>19</v>
      </c>
      <c r="B244" s="88" t="s">
        <v>64</v>
      </c>
      <c r="C244" s="83"/>
      <c r="D244" s="6">
        <v>2291.5357103090682</v>
      </c>
      <c r="E244" s="49">
        <v>2.0492379625957273</v>
      </c>
      <c r="F244" s="6">
        <v>7422.8073502133866</v>
      </c>
      <c r="G244" s="49">
        <v>3.7189770513602149</v>
      </c>
      <c r="H244" s="6">
        <v>2915.5357103090682</v>
      </c>
      <c r="I244" s="49">
        <v>2.8689331476340181</v>
      </c>
      <c r="J244" s="6">
        <v>191.98621604972868</v>
      </c>
      <c r="K244" s="49">
        <v>1.0448194228424399</v>
      </c>
      <c r="L244" s="20">
        <v>5</v>
      </c>
      <c r="M244" s="35"/>
      <c r="N244" s="44"/>
      <c r="O244" s="180"/>
      <c r="P244" s="180"/>
      <c r="Q244" s="180"/>
    </row>
    <row r="245" spans="1:17" s="8" customFormat="1" ht="13.5" thickBot="1">
      <c r="A245" s="9">
        <v>20</v>
      </c>
      <c r="B245" s="88" t="s">
        <v>15</v>
      </c>
      <c r="C245" s="83"/>
      <c r="D245" s="6">
        <v>-1019210.25</v>
      </c>
      <c r="E245" s="49">
        <v>0</v>
      </c>
      <c r="F245" s="6">
        <v>0</v>
      </c>
      <c r="G245" s="69" t="s">
        <v>16</v>
      </c>
      <c r="H245" s="6">
        <v>-1019210.25</v>
      </c>
      <c r="I245" s="49">
        <v>0</v>
      </c>
      <c r="J245" s="6">
        <v>-1019210.25</v>
      </c>
      <c r="K245" s="49">
        <v>0</v>
      </c>
      <c r="L245" s="20">
        <v>0</v>
      </c>
      <c r="M245" s="35"/>
      <c r="N245" s="44"/>
      <c r="O245" s="180"/>
      <c r="P245" s="180"/>
      <c r="Q245" s="180"/>
    </row>
    <row r="246" spans="1:17" s="8" customFormat="1" ht="12.75" customHeight="1" thickBot="1">
      <c r="A246" s="9">
        <v>21</v>
      </c>
      <c r="B246" s="84" t="s">
        <v>9</v>
      </c>
      <c r="C246" s="101"/>
      <c r="D246" s="70">
        <v>693896.64387425967</v>
      </c>
      <c r="E246" s="108">
        <v>1.0724225213037675</v>
      </c>
      <c r="F246" s="70">
        <v>16330641.683308696</v>
      </c>
      <c r="G246" s="108">
        <v>2.7152501368629656</v>
      </c>
      <c r="H246" s="70">
        <v>860695.61935251998</v>
      </c>
      <c r="I246" s="108">
        <v>1.0914230352162189</v>
      </c>
      <c r="J246" s="70">
        <v>-5404679.2816250864</v>
      </c>
      <c r="K246" s="108">
        <v>0.65530949737495792</v>
      </c>
      <c r="L246" s="75">
        <v>30195</v>
      </c>
      <c r="M246" s="35"/>
      <c r="N246" s="180" t="s">
        <v>334</v>
      </c>
      <c r="O246" s="180"/>
      <c r="P246" s="180"/>
      <c r="Q246" s="180"/>
    </row>
    <row r="247" spans="1:17" s="8" customFormat="1" ht="12.75" customHeight="1">
      <c r="A247" s="15"/>
      <c r="D247" s="26"/>
      <c r="E247" s="27"/>
      <c r="F247" s="26"/>
      <c r="G247" s="27"/>
      <c r="H247" s="26"/>
      <c r="I247" s="27"/>
      <c r="J247" s="26"/>
      <c r="K247" s="27"/>
      <c r="L247" s="22"/>
      <c r="M247" s="35"/>
      <c r="N247" s="180"/>
      <c r="O247" s="180"/>
      <c r="P247" s="180"/>
      <c r="Q247" s="180"/>
    </row>
    <row r="248" spans="1:17" s="8" customFormat="1" ht="12.75" customHeight="1">
      <c r="A248" s="15"/>
      <c r="D248" s="26"/>
      <c r="E248" s="27"/>
      <c r="F248" s="26"/>
      <c r="G248" s="27"/>
      <c r="H248" s="26"/>
      <c r="I248" s="27"/>
      <c r="J248" s="26"/>
      <c r="K248" s="27"/>
      <c r="L248" s="22"/>
      <c r="M248" s="35"/>
      <c r="N248" s="180"/>
      <c r="O248" s="180"/>
      <c r="P248" s="180"/>
      <c r="Q248" s="180"/>
    </row>
    <row r="249" spans="1:17" s="8" customFormat="1" ht="12.75" customHeight="1">
      <c r="A249" s="15"/>
      <c r="D249" s="26"/>
      <c r="E249" s="27"/>
      <c r="F249" s="26"/>
      <c r="G249" s="27"/>
      <c r="H249" s="26"/>
      <c r="I249" s="27"/>
      <c r="J249" s="26"/>
      <c r="K249" s="27"/>
      <c r="L249" s="22"/>
      <c r="M249" s="35"/>
      <c r="N249" s="180"/>
      <c r="O249" s="180"/>
      <c r="P249" s="180"/>
      <c r="Q249" s="180"/>
    </row>
    <row r="250" spans="1:17" s="8" customFormat="1" ht="12.75" customHeight="1">
      <c r="A250" s="15"/>
      <c r="D250" s="26"/>
      <c r="E250" s="27"/>
      <c r="F250" s="26"/>
      <c r="G250" s="27"/>
      <c r="H250" s="26"/>
      <c r="I250" s="27"/>
      <c r="J250" s="26"/>
      <c r="K250" s="27"/>
      <c r="L250" s="22"/>
      <c r="M250" s="35"/>
      <c r="N250" s="180"/>
      <c r="O250" s="180"/>
      <c r="P250" s="180"/>
      <c r="Q250" s="180"/>
    </row>
    <row r="251" spans="1:17" s="8" customFormat="1" ht="12.75" customHeight="1">
      <c r="A251" s="15"/>
      <c r="D251" s="26"/>
      <c r="E251" s="27"/>
      <c r="F251" s="26"/>
      <c r="G251" s="27"/>
      <c r="H251" s="26"/>
      <c r="I251" s="27"/>
      <c r="J251" s="26"/>
      <c r="K251" s="27"/>
      <c r="L251" s="22"/>
      <c r="M251" s="35"/>
      <c r="N251" s="180"/>
      <c r="O251" s="180"/>
      <c r="P251" s="180"/>
      <c r="Q251" s="180"/>
    </row>
    <row r="252" spans="1:17" s="8" customFormat="1" ht="12.75" customHeight="1">
      <c r="A252" s="15"/>
      <c r="D252" s="26"/>
      <c r="E252" s="27"/>
      <c r="F252" s="26"/>
      <c r="G252" s="27"/>
      <c r="H252" s="26"/>
      <c r="I252" s="27"/>
      <c r="J252" s="26"/>
      <c r="K252" s="27"/>
      <c r="L252" s="22"/>
      <c r="M252" s="35"/>
      <c r="N252" s="180"/>
      <c r="O252" s="180"/>
      <c r="P252" s="180"/>
      <c r="Q252" s="180"/>
    </row>
    <row r="253" spans="1:17" s="8" customFormat="1" ht="12.75" customHeight="1">
      <c r="A253" s="15"/>
      <c r="D253" s="26"/>
      <c r="E253" s="27"/>
      <c r="F253" s="26"/>
      <c r="G253" s="27"/>
      <c r="H253" s="26"/>
      <c r="I253" s="27"/>
      <c r="J253" s="26"/>
      <c r="K253" s="27"/>
      <c r="L253" s="22"/>
      <c r="M253" s="35"/>
      <c r="N253" s="180"/>
      <c r="O253" s="180"/>
      <c r="P253" s="180"/>
      <c r="Q253" s="180"/>
    </row>
    <row r="254" spans="1:17" s="8" customFormat="1" ht="12.75" customHeight="1">
      <c r="A254" s="15"/>
      <c r="D254" s="26"/>
      <c r="E254" s="27"/>
      <c r="F254" s="26"/>
      <c r="G254" s="27"/>
      <c r="H254" s="26"/>
      <c r="I254" s="27"/>
      <c r="J254" s="26"/>
      <c r="K254" s="27"/>
      <c r="L254" s="22"/>
      <c r="M254" s="35"/>
      <c r="N254" s="180"/>
      <c r="O254" s="180"/>
      <c r="P254" s="180"/>
      <c r="Q254" s="180"/>
    </row>
    <row r="255" spans="1:17" s="8" customFormat="1" ht="12.75" customHeight="1">
      <c r="A255" s="15"/>
      <c r="D255" s="26"/>
      <c r="E255" s="27"/>
      <c r="F255" s="26"/>
      <c r="G255" s="27"/>
      <c r="H255" s="26"/>
      <c r="I255" s="27"/>
      <c r="J255" s="26"/>
      <c r="K255" s="27"/>
      <c r="L255" s="22"/>
      <c r="M255" s="35"/>
      <c r="N255" s="180"/>
      <c r="O255" s="180"/>
      <c r="P255" s="180"/>
      <c r="Q255" s="180"/>
    </row>
    <row r="256" spans="1:17" s="8" customFormat="1" ht="12.75" customHeight="1">
      <c r="A256" s="15"/>
      <c r="D256" s="26"/>
      <c r="E256" s="27"/>
      <c r="F256" s="26"/>
      <c r="G256" s="27"/>
      <c r="H256" s="26"/>
      <c r="I256" s="27"/>
      <c r="J256" s="26"/>
      <c r="K256" s="27"/>
      <c r="L256" s="22"/>
      <c r="M256" s="35"/>
      <c r="N256" s="180"/>
      <c r="O256" s="180"/>
      <c r="P256" s="180"/>
      <c r="Q256" s="180"/>
    </row>
    <row r="257" spans="1:17" s="8" customFormat="1" ht="12.75" customHeight="1">
      <c r="A257" s="15"/>
      <c r="D257" s="26"/>
      <c r="E257" s="27"/>
      <c r="F257" s="26"/>
      <c r="G257" s="27"/>
      <c r="H257" s="26"/>
      <c r="I257" s="27"/>
      <c r="J257" s="26"/>
      <c r="K257" s="27"/>
      <c r="L257" s="22"/>
      <c r="M257" s="35"/>
      <c r="N257" s="180"/>
      <c r="O257" s="180"/>
      <c r="P257" s="180"/>
      <c r="Q257" s="180"/>
    </row>
    <row r="258" spans="1:17" s="8" customFormat="1" ht="12.75" customHeight="1">
      <c r="A258" s="15"/>
      <c r="D258" s="26"/>
      <c r="E258" s="27"/>
      <c r="F258" s="26"/>
      <c r="G258" s="27"/>
      <c r="H258" s="26"/>
      <c r="I258" s="27"/>
      <c r="J258" s="26"/>
      <c r="K258" s="27"/>
      <c r="L258" s="22"/>
      <c r="M258" s="189"/>
      <c r="N258" s="41"/>
      <c r="O258" s="4"/>
      <c r="P258" s="4"/>
      <c r="Q258" s="4"/>
    </row>
    <row r="259" spans="1:17" s="8" customFormat="1" ht="12.75" customHeight="1" thickBot="1">
      <c r="A259" s="15"/>
      <c r="D259" s="26"/>
      <c r="E259" s="27"/>
      <c r="F259" s="26"/>
      <c r="G259" s="27"/>
      <c r="H259" s="26"/>
      <c r="I259" s="27"/>
      <c r="J259" s="26"/>
      <c r="K259" s="27"/>
      <c r="L259" s="22"/>
      <c r="M259" s="189"/>
      <c r="N259" s="41"/>
      <c r="O259" s="4"/>
      <c r="P259" s="4"/>
      <c r="Q259" s="4"/>
    </row>
    <row r="260" spans="1:17" s="2" customFormat="1" ht="47.25" customHeight="1" thickBot="1">
      <c r="A260" s="15"/>
      <c r="B260" s="181" t="s">
        <v>488</v>
      </c>
      <c r="C260" s="182"/>
      <c r="D260" s="182"/>
      <c r="E260" s="182"/>
      <c r="F260" s="182"/>
      <c r="G260" s="182"/>
      <c r="H260" s="182"/>
      <c r="I260" s="182"/>
      <c r="J260" s="182"/>
      <c r="K260" s="182"/>
      <c r="L260" s="183"/>
      <c r="M260" s="36"/>
      <c r="N260" s="110" t="s">
        <v>51</v>
      </c>
      <c r="O260" s="12"/>
      <c r="P260" s="12"/>
      <c r="Q260" s="12"/>
    </row>
    <row r="261" spans="1:17" ht="26.25" thickBot="1">
      <c r="A261" s="23"/>
      <c r="B261" s="187" t="s">
        <v>8</v>
      </c>
      <c r="C261" s="2"/>
      <c r="D261" s="194" t="s">
        <v>12</v>
      </c>
      <c r="E261" s="195"/>
      <c r="F261" s="194" t="s">
        <v>13</v>
      </c>
      <c r="G261" s="195"/>
      <c r="H261" s="194" t="s">
        <v>29</v>
      </c>
      <c r="I261" s="195"/>
      <c r="J261" s="194" t="s">
        <v>14</v>
      </c>
      <c r="K261" s="195"/>
      <c r="L261" s="52" t="s">
        <v>40</v>
      </c>
      <c r="N261" s="44"/>
      <c r="O261" s="180" t="s">
        <v>492</v>
      </c>
      <c r="P261" s="180" t="s">
        <v>481</v>
      </c>
      <c r="Q261" s="58"/>
    </row>
    <row r="262" spans="1:17" ht="13.5" thickBot="1">
      <c r="B262" s="192"/>
      <c r="C262" s="16"/>
      <c r="D262" s="17" t="s">
        <v>11</v>
      </c>
      <c r="E262" s="18" t="s">
        <v>17</v>
      </c>
      <c r="F262" s="17" t="s">
        <v>11</v>
      </c>
      <c r="G262" s="18" t="s">
        <v>17</v>
      </c>
      <c r="H262" s="17" t="s">
        <v>11</v>
      </c>
      <c r="I262" s="18" t="s">
        <v>17</v>
      </c>
      <c r="J262" s="17" t="s">
        <v>11</v>
      </c>
      <c r="K262" s="18" t="s">
        <v>17</v>
      </c>
      <c r="L262" s="54" t="s">
        <v>483</v>
      </c>
      <c r="N262" s="44"/>
      <c r="O262" s="180"/>
      <c r="P262" s="180"/>
      <c r="Q262" s="58"/>
    </row>
    <row r="263" spans="1:17">
      <c r="A263" s="9">
        <v>1</v>
      </c>
      <c r="B263" s="47" t="s">
        <v>19</v>
      </c>
      <c r="C263" s="4"/>
      <c r="D263" s="59">
        <v>125977.88675972665</v>
      </c>
      <c r="E263" s="57">
        <v>16.529818387540267</v>
      </c>
      <c r="F263" s="59">
        <v>293598.22872939741</v>
      </c>
      <c r="G263" s="57">
        <v>29.954460426962267</v>
      </c>
      <c r="H263" s="59">
        <v>123949.88675972665</v>
      </c>
      <c r="I263" s="57">
        <v>13.223854710032214</v>
      </c>
      <c r="J263" s="59">
        <v>30891.905266457092</v>
      </c>
      <c r="K263" s="57">
        <v>1.2993460222714901</v>
      </c>
      <c r="L263" s="60">
        <v>3120</v>
      </c>
      <c r="N263" s="44"/>
      <c r="O263" s="180"/>
      <c r="P263" s="180"/>
      <c r="Q263" s="58"/>
    </row>
    <row r="264" spans="1:17">
      <c r="A264" s="9">
        <v>2</v>
      </c>
      <c r="B264" s="47" t="s">
        <v>20</v>
      </c>
      <c r="C264" s="4"/>
      <c r="D264" s="59">
        <v>40347.736416949207</v>
      </c>
      <c r="E264" s="57">
        <v>4.502407675082396</v>
      </c>
      <c r="F264" s="59">
        <v>113567.66649752513</v>
      </c>
      <c r="G264" s="57">
        <v>8.8866435067725789</v>
      </c>
      <c r="H264" s="59">
        <v>37467.736416949207</v>
      </c>
      <c r="I264" s="57">
        <v>3.6019261400659173</v>
      </c>
      <c r="J264" s="59">
        <v>1471.6820371350477</v>
      </c>
      <c r="K264" s="57">
        <v>1.0292023265560353</v>
      </c>
      <c r="L264" s="60">
        <v>3840</v>
      </c>
      <c r="N264" s="44"/>
      <c r="O264" s="180"/>
      <c r="P264" s="180"/>
      <c r="Q264" s="58"/>
    </row>
    <row r="265" spans="1:17">
      <c r="A265" s="9">
        <v>3</v>
      </c>
      <c r="B265" s="47" t="s">
        <v>2</v>
      </c>
      <c r="C265" s="4"/>
      <c r="D265" s="59">
        <v>768618.22881499585</v>
      </c>
      <c r="E265" s="57">
        <v>40.734192970171407</v>
      </c>
      <c r="F265" s="59">
        <v>1888961.9310899531</v>
      </c>
      <c r="G265" s="57">
        <v>79.120840822578685</v>
      </c>
      <c r="H265" s="59">
        <v>763782.22881499585</v>
      </c>
      <c r="I265" s="57">
        <v>32.587354376137128</v>
      </c>
      <c r="J265" s="59">
        <v>180391.0057167944</v>
      </c>
      <c r="K265" s="57">
        <v>1.2969051180484199</v>
      </c>
      <c r="L265" s="60">
        <v>5200</v>
      </c>
      <c r="N265" s="44"/>
      <c r="O265" s="180"/>
      <c r="P265" s="180"/>
      <c r="Q265" s="58"/>
    </row>
    <row r="266" spans="1:17" s="8" customFormat="1" ht="13.5" thickBot="1">
      <c r="A266" s="9">
        <v>4</v>
      </c>
      <c r="B266" s="47" t="s">
        <v>15</v>
      </c>
      <c r="C266" s="4"/>
      <c r="D266" s="59">
        <v>-452400</v>
      </c>
      <c r="E266" s="57">
        <v>0</v>
      </c>
      <c r="F266" s="59">
        <v>0</v>
      </c>
      <c r="G266" s="57" t="s">
        <v>16</v>
      </c>
      <c r="H266" s="59">
        <v>-452400</v>
      </c>
      <c r="I266" s="57">
        <v>0</v>
      </c>
      <c r="J266" s="59">
        <v>-452400</v>
      </c>
      <c r="K266" s="57">
        <v>0</v>
      </c>
      <c r="L266" s="60">
        <v>0</v>
      </c>
      <c r="M266" s="35"/>
      <c r="N266" s="44"/>
      <c r="O266" s="180"/>
      <c r="P266" s="180"/>
      <c r="Q266" s="58"/>
    </row>
    <row r="267" spans="1:17" s="8" customFormat="1" ht="12.75" customHeight="1" thickBot="1">
      <c r="A267" s="9">
        <v>5</v>
      </c>
      <c r="B267" s="84" t="s">
        <v>9</v>
      </c>
      <c r="C267" s="101"/>
      <c r="D267" s="82">
        <v>482543.85199167172</v>
      </c>
      <c r="E267" s="109">
        <v>1.9820256829630909</v>
      </c>
      <c r="F267" s="82">
        <v>2296127.8263168754</v>
      </c>
      <c r="G267" s="109">
        <v>48.129060474484305</v>
      </c>
      <c r="H267" s="82">
        <v>472799.85199167172</v>
      </c>
      <c r="I267" s="109">
        <v>1.943486294683253</v>
      </c>
      <c r="J267" s="82">
        <v>-239645.40697961347</v>
      </c>
      <c r="K267" s="109">
        <v>0.80252779551158548</v>
      </c>
      <c r="L267" s="72">
        <v>12160</v>
      </c>
      <c r="M267" s="35"/>
      <c r="N267" s="44"/>
      <c r="O267" s="180"/>
      <c r="P267" s="180"/>
      <c r="Q267" s="180" t="s">
        <v>479</v>
      </c>
    </row>
    <row r="268" spans="1:17" s="8" customFormat="1" ht="12.75" customHeight="1">
      <c r="A268" s="15"/>
      <c r="B268" s="186" t="s">
        <v>480</v>
      </c>
      <c r="C268" s="186"/>
      <c r="D268" s="186"/>
      <c r="E268" s="186"/>
      <c r="F268" s="186"/>
      <c r="G268" s="186"/>
      <c r="H268" s="186"/>
      <c r="I268" s="186"/>
      <c r="J268" s="186"/>
      <c r="K268" s="186"/>
      <c r="L268" s="186"/>
      <c r="M268" s="35"/>
      <c r="N268" s="44"/>
      <c r="O268" s="180"/>
      <c r="P268" s="180"/>
      <c r="Q268" s="180"/>
    </row>
    <row r="269" spans="1:17" s="8" customFormat="1" ht="12.75" customHeight="1">
      <c r="A269" s="15"/>
      <c r="M269" s="35"/>
      <c r="N269" s="44"/>
      <c r="O269" s="180"/>
      <c r="P269" s="180"/>
      <c r="Q269" s="180"/>
    </row>
    <row r="270" spans="1:17" s="8" customFormat="1" ht="12.75" customHeight="1">
      <c r="A270" s="15"/>
      <c r="D270" s="26"/>
      <c r="E270" s="27"/>
      <c r="F270" s="26"/>
      <c r="G270" s="30"/>
      <c r="H270" s="26"/>
      <c r="I270" s="27"/>
      <c r="J270" s="26"/>
      <c r="K270" s="27"/>
      <c r="L270" s="22"/>
      <c r="M270" s="35"/>
      <c r="N270" s="44"/>
      <c r="O270" s="180"/>
      <c r="P270" s="180"/>
      <c r="Q270" s="180"/>
    </row>
    <row r="271" spans="1:17" s="8" customFormat="1" ht="12.75" customHeight="1">
      <c r="A271" s="15"/>
      <c r="D271" s="26"/>
      <c r="E271" s="27"/>
      <c r="F271" s="26"/>
      <c r="G271" s="30"/>
      <c r="H271" s="26"/>
      <c r="I271" s="27"/>
      <c r="J271" s="26"/>
      <c r="K271" s="27"/>
      <c r="L271" s="22"/>
      <c r="M271" s="35"/>
      <c r="N271" s="44"/>
      <c r="O271" s="180"/>
      <c r="P271" s="180"/>
      <c r="Q271" s="180"/>
    </row>
    <row r="272" spans="1:17" s="8" customFormat="1" ht="12.75" customHeight="1">
      <c r="A272" s="15"/>
      <c r="D272" s="26"/>
      <c r="E272" s="27"/>
      <c r="F272" s="26"/>
      <c r="G272" s="30"/>
      <c r="H272" s="26"/>
      <c r="I272" s="27"/>
      <c r="J272" s="26"/>
      <c r="K272" s="27"/>
      <c r="L272" s="22"/>
      <c r="M272" s="35"/>
      <c r="N272" s="44"/>
      <c r="O272" s="180"/>
      <c r="P272" s="180"/>
      <c r="Q272" s="180"/>
    </row>
    <row r="273" spans="1:17" s="8" customFormat="1" ht="12.75" customHeight="1">
      <c r="A273" s="15"/>
      <c r="D273" s="26"/>
      <c r="E273" s="27"/>
      <c r="F273" s="26"/>
      <c r="G273" s="30"/>
      <c r="H273" s="26"/>
      <c r="I273" s="27"/>
      <c r="J273" s="26"/>
      <c r="K273" s="27"/>
      <c r="L273" s="22"/>
      <c r="M273" s="35"/>
      <c r="N273" s="44"/>
      <c r="O273" s="180"/>
      <c r="P273" s="180"/>
      <c r="Q273" s="180"/>
    </row>
    <row r="274" spans="1:17" s="8" customFormat="1" ht="12.75" customHeight="1">
      <c r="A274" s="15"/>
      <c r="D274" s="26"/>
      <c r="E274" s="27"/>
      <c r="F274" s="26"/>
      <c r="G274" s="30"/>
      <c r="H274" s="26"/>
      <c r="I274" s="27"/>
      <c r="J274" s="26"/>
      <c r="K274" s="27"/>
      <c r="L274" s="22"/>
      <c r="M274" s="35"/>
      <c r="N274" s="44"/>
      <c r="O274" s="180"/>
      <c r="P274" s="180"/>
      <c r="Q274" s="180"/>
    </row>
    <row r="275" spans="1:17" s="8" customFormat="1" ht="12.75" customHeight="1">
      <c r="A275" s="15"/>
      <c r="D275" s="26"/>
      <c r="E275" s="27"/>
      <c r="F275" s="26"/>
      <c r="G275" s="30"/>
      <c r="H275" s="26"/>
      <c r="I275" s="27"/>
      <c r="J275" s="26"/>
      <c r="K275" s="27"/>
      <c r="L275" s="22"/>
      <c r="M275" s="35"/>
      <c r="N275" s="44"/>
      <c r="O275" s="180"/>
      <c r="P275" s="180"/>
      <c r="Q275" s="180"/>
    </row>
    <row r="276" spans="1:17" s="8" customFormat="1" ht="12.75" customHeight="1">
      <c r="A276" s="15"/>
      <c r="D276" s="26"/>
      <c r="E276" s="27"/>
      <c r="F276" s="26"/>
      <c r="G276" s="30"/>
      <c r="H276" s="26"/>
      <c r="I276" s="27"/>
      <c r="J276" s="26"/>
      <c r="K276" s="27"/>
      <c r="L276" s="22"/>
      <c r="M276" s="35"/>
      <c r="N276" s="44"/>
      <c r="O276" s="180"/>
      <c r="P276" s="180"/>
      <c r="Q276" s="180"/>
    </row>
    <row r="277" spans="1:17" s="8" customFormat="1" ht="12.75" customHeight="1">
      <c r="A277" s="15"/>
      <c r="M277" s="35"/>
      <c r="N277" s="180" t="s">
        <v>335</v>
      </c>
      <c r="O277" s="180"/>
      <c r="P277" s="180"/>
      <c r="Q277" s="180"/>
    </row>
    <row r="278" spans="1:17" s="8" customFormat="1" ht="12.75" customHeight="1">
      <c r="A278" s="15"/>
      <c r="D278" s="26"/>
      <c r="E278" s="27"/>
      <c r="F278" s="26"/>
      <c r="G278" s="30"/>
      <c r="H278" s="26"/>
      <c r="I278" s="27"/>
      <c r="J278" s="26"/>
      <c r="K278" s="27"/>
      <c r="L278" s="22"/>
      <c r="M278" s="35"/>
      <c r="N278" s="180"/>
      <c r="O278" s="180"/>
      <c r="P278" s="180"/>
      <c r="Q278" s="180"/>
    </row>
    <row r="279" spans="1:17" s="8" customFormat="1" ht="12.75" customHeight="1">
      <c r="A279" s="15"/>
      <c r="D279" s="26"/>
      <c r="E279" s="27"/>
      <c r="F279" s="26"/>
      <c r="G279" s="30"/>
      <c r="H279" s="26"/>
      <c r="I279" s="27"/>
      <c r="J279" s="26"/>
      <c r="K279" s="27"/>
      <c r="L279" s="22"/>
      <c r="M279" s="35"/>
      <c r="N279" s="180"/>
      <c r="O279" s="180"/>
      <c r="P279" s="180"/>
      <c r="Q279" s="180"/>
    </row>
    <row r="280" spans="1:17" s="8" customFormat="1" ht="12.75" customHeight="1">
      <c r="A280" s="15"/>
      <c r="D280" s="26"/>
      <c r="E280" s="27"/>
      <c r="F280" s="26"/>
      <c r="G280" s="30"/>
      <c r="H280" s="26"/>
      <c r="I280" s="27"/>
      <c r="J280" s="26"/>
      <c r="K280" s="27"/>
      <c r="L280" s="22"/>
      <c r="M280" s="35"/>
      <c r="N280" s="180"/>
      <c r="O280" s="180"/>
      <c r="P280" s="180"/>
      <c r="Q280" s="180"/>
    </row>
    <row r="281" spans="1:17" s="8" customFormat="1" ht="12.75" customHeight="1">
      <c r="A281" s="15"/>
      <c r="D281" s="26"/>
      <c r="E281" s="27"/>
      <c r="F281" s="26"/>
      <c r="G281" s="30"/>
      <c r="H281" s="26"/>
      <c r="I281" s="27"/>
      <c r="J281" s="26"/>
      <c r="K281" s="27"/>
      <c r="L281" s="22"/>
      <c r="M281" s="35"/>
      <c r="N281" s="180"/>
      <c r="O281" s="180"/>
      <c r="P281" s="180"/>
      <c r="Q281" s="180"/>
    </row>
    <row r="282" spans="1:17" s="8" customFormat="1" ht="12.75" customHeight="1">
      <c r="A282" s="15"/>
      <c r="D282" s="26"/>
      <c r="E282" s="27"/>
      <c r="F282" s="26"/>
      <c r="G282" s="30"/>
      <c r="H282" s="26"/>
      <c r="I282" s="27"/>
      <c r="J282" s="26"/>
      <c r="K282" s="27"/>
      <c r="L282" s="22"/>
      <c r="M282" s="35"/>
      <c r="N282" s="180"/>
      <c r="O282" s="180"/>
      <c r="P282" s="180"/>
      <c r="Q282" s="180"/>
    </row>
    <row r="283" spans="1:17" s="8" customFormat="1" ht="12.75" customHeight="1">
      <c r="A283" s="15"/>
      <c r="D283" s="26"/>
      <c r="E283" s="27"/>
      <c r="F283" s="26"/>
      <c r="G283" s="30"/>
      <c r="H283" s="26"/>
      <c r="I283" s="27"/>
      <c r="J283" s="26"/>
      <c r="K283" s="27"/>
      <c r="L283" s="22"/>
      <c r="M283" s="35"/>
      <c r="N283" s="180"/>
      <c r="O283" s="180"/>
      <c r="P283" s="180"/>
      <c r="Q283" s="180"/>
    </row>
    <row r="284" spans="1:17" s="8" customFormat="1" ht="12.75" customHeight="1">
      <c r="A284" s="15"/>
      <c r="D284" s="26"/>
      <c r="E284" s="27"/>
      <c r="F284" s="26"/>
      <c r="G284" s="30"/>
      <c r="H284" s="26"/>
      <c r="I284" s="27"/>
      <c r="J284" s="26"/>
      <c r="K284" s="27"/>
      <c r="L284" s="22"/>
      <c r="M284" s="35"/>
      <c r="N284" s="180"/>
      <c r="O284" s="180"/>
      <c r="P284" s="180"/>
      <c r="Q284" s="180"/>
    </row>
    <row r="285" spans="1:17" s="8" customFormat="1" ht="12.75" customHeight="1">
      <c r="A285" s="15"/>
      <c r="D285" s="26"/>
      <c r="E285" s="27"/>
      <c r="F285" s="26"/>
      <c r="G285" s="30"/>
      <c r="H285" s="26"/>
      <c r="I285" s="27"/>
      <c r="J285" s="26"/>
      <c r="K285" s="27"/>
      <c r="L285" s="22"/>
      <c r="M285" s="35"/>
      <c r="N285" s="180"/>
      <c r="O285" s="180"/>
      <c r="P285" s="180"/>
      <c r="Q285" s="180"/>
    </row>
    <row r="286" spans="1:17" s="8" customFormat="1" ht="12.75" customHeight="1">
      <c r="A286" s="15"/>
      <c r="D286" s="26"/>
      <c r="E286" s="27"/>
      <c r="F286" s="26"/>
      <c r="G286" s="30"/>
      <c r="H286" s="26"/>
      <c r="I286" s="27"/>
      <c r="J286" s="26"/>
      <c r="K286" s="27"/>
      <c r="L286" s="22"/>
      <c r="M286" s="35"/>
      <c r="N286" s="180"/>
      <c r="O286" s="180"/>
      <c r="P286" s="180"/>
      <c r="Q286" s="180"/>
    </row>
    <row r="287" spans="1:17" s="8" customFormat="1" ht="12.75" customHeight="1">
      <c r="A287" s="15"/>
      <c r="D287" s="26"/>
      <c r="E287" s="27"/>
      <c r="F287" s="26"/>
      <c r="G287" s="30"/>
      <c r="H287" s="26"/>
      <c r="I287" s="27"/>
      <c r="J287" s="26"/>
      <c r="K287" s="27"/>
      <c r="L287" s="22"/>
      <c r="M287" s="35"/>
      <c r="N287" s="180"/>
      <c r="O287" s="180"/>
      <c r="P287" s="180"/>
      <c r="Q287" s="180"/>
    </row>
    <row r="288" spans="1:17" s="8" customFormat="1" ht="12.75" customHeight="1">
      <c r="A288" s="15"/>
      <c r="D288" s="26"/>
      <c r="E288" s="27"/>
      <c r="F288" s="26"/>
      <c r="G288" s="30"/>
      <c r="H288" s="26"/>
      <c r="I288" s="27"/>
      <c r="J288" s="26"/>
      <c r="K288" s="27"/>
      <c r="L288" s="22"/>
      <c r="M288" s="35"/>
      <c r="N288" s="180"/>
      <c r="O288" s="180"/>
      <c r="P288" s="180"/>
      <c r="Q288" s="180"/>
    </row>
    <row r="289" spans="1:17" s="8" customFormat="1" ht="12.75" customHeight="1">
      <c r="A289" s="15"/>
      <c r="D289" s="26"/>
      <c r="E289" s="27"/>
      <c r="F289" s="26"/>
      <c r="G289" s="30"/>
      <c r="H289" s="26"/>
      <c r="I289" s="27"/>
      <c r="J289" s="26"/>
      <c r="K289" s="27"/>
      <c r="L289" s="22"/>
      <c r="M289" s="189"/>
      <c r="N289" s="44"/>
      <c r="O289" s="38"/>
      <c r="P289" s="38"/>
      <c r="Q289" s="38"/>
    </row>
    <row r="290" spans="1:17" s="8" customFormat="1" ht="12.75" customHeight="1" thickBot="1">
      <c r="A290" s="15"/>
      <c r="D290" s="26"/>
      <c r="E290" s="27"/>
      <c r="F290" s="26"/>
      <c r="G290" s="30"/>
      <c r="H290" s="26"/>
      <c r="I290" s="27"/>
      <c r="J290" s="26"/>
      <c r="K290" s="27"/>
      <c r="L290" s="22"/>
      <c r="M290" s="189"/>
      <c r="N290" s="44"/>
      <c r="O290" s="38"/>
      <c r="P290" s="38"/>
      <c r="Q290" s="38"/>
    </row>
    <row r="291" spans="1:17" s="2" customFormat="1" ht="47.25" customHeight="1" thickBot="1">
      <c r="A291" s="15"/>
      <c r="B291" s="181" t="s">
        <v>489</v>
      </c>
      <c r="C291" s="182"/>
      <c r="D291" s="182"/>
      <c r="E291" s="182"/>
      <c r="F291" s="182"/>
      <c r="G291" s="182"/>
      <c r="H291" s="182"/>
      <c r="I291" s="182"/>
      <c r="J291" s="182"/>
      <c r="K291" s="182"/>
      <c r="L291" s="183"/>
      <c r="M291" s="36"/>
      <c r="N291" s="44"/>
      <c r="O291" s="38"/>
      <c r="P291" s="38"/>
      <c r="Q291" s="38"/>
    </row>
    <row r="292" spans="1:17" ht="26.25" thickBot="1">
      <c r="A292" s="23"/>
      <c r="B292" s="187" t="s">
        <v>8</v>
      </c>
      <c r="C292" s="89"/>
      <c r="D292" s="194" t="s">
        <v>12</v>
      </c>
      <c r="E292" s="195"/>
      <c r="F292" s="196" t="s">
        <v>41</v>
      </c>
      <c r="G292" s="185"/>
      <c r="H292" s="194" t="s">
        <v>29</v>
      </c>
      <c r="I292" s="195"/>
      <c r="J292" s="194" t="s">
        <v>14</v>
      </c>
      <c r="K292" s="195"/>
      <c r="L292" s="52" t="s">
        <v>40</v>
      </c>
      <c r="N292" s="44"/>
      <c r="O292" s="38"/>
      <c r="P292" s="38"/>
      <c r="Q292" s="38"/>
    </row>
    <row r="293" spans="1:17" ht="13.5" thickBot="1">
      <c r="B293" s="191"/>
      <c r="C293" s="91"/>
      <c r="D293" s="17" t="s">
        <v>11</v>
      </c>
      <c r="E293" s="18" t="s">
        <v>17</v>
      </c>
      <c r="F293" s="17" t="s">
        <v>11</v>
      </c>
      <c r="G293" s="18" t="s">
        <v>17</v>
      </c>
      <c r="H293" s="17" t="s">
        <v>11</v>
      </c>
      <c r="I293" s="18" t="s">
        <v>17</v>
      </c>
      <c r="J293" s="17" t="s">
        <v>11</v>
      </c>
      <c r="K293" s="18" t="s">
        <v>17</v>
      </c>
      <c r="L293" s="54" t="s">
        <v>483</v>
      </c>
      <c r="M293" s="35"/>
      <c r="N293" s="44"/>
      <c r="O293" s="38"/>
      <c r="P293" s="38"/>
      <c r="Q293" s="38"/>
    </row>
    <row r="294" spans="1:17">
      <c r="A294" s="9">
        <v>1</v>
      </c>
      <c r="B294" s="88" t="s">
        <v>25</v>
      </c>
      <c r="C294" s="83"/>
      <c r="D294" s="6">
        <v>720457.2757826437</v>
      </c>
      <c r="E294" s="69" t="s">
        <v>16</v>
      </c>
      <c r="F294" s="6">
        <v>1282105.2677057208</v>
      </c>
      <c r="G294" s="116" t="s">
        <v>16</v>
      </c>
      <c r="H294" s="6">
        <v>720457.2757826437</v>
      </c>
      <c r="I294" s="116" t="s">
        <v>16</v>
      </c>
      <c r="J294" s="6">
        <v>212492.15287079994</v>
      </c>
      <c r="K294" s="69">
        <v>1.4183203595804303</v>
      </c>
      <c r="L294" s="11">
        <v>600</v>
      </c>
      <c r="M294" s="35"/>
      <c r="N294" s="44"/>
      <c r="O294" s="38"/>
      <c r="P294" s="38"/>
      <c r="Q294" s="38"/>
    </row>
    <row r="295" spans="1:17">
      <c r="A295" s="9">
        <v>2</v>
      </c>
      <c r="B295" s="88" t="s">
        <v>330</v>
      </c>
      <c r="C295" s="83"/>
      <c r="D295" s="6">
        <v>28184.784146901206</v>
      </c>
      <c r="E295" s="69">
        <v>1.5705421892085265</v>
      </c>
      <c r="F295" s="6">
        <v>148224.17371832486</v>
      </c>
      <c r="G295" s="69">
        <v>3.400391477219836</v>
      </c>
      <c r="H295" s="6">
        <v>38584.784146901206</v>
      </c>
      <c r="I295" s="69">
        <v>1.9893534396641335</v>
      </c>
      <c r="J295" s="6">
        <v>-15606.658228492932</v>
      </c>
      <c r="K295" s="69">
        <v>0.83253120854567175</v>
      </c>
      <c r="L295" s="20">
        <v>130</v>
      </c>
      <c r="M295" s="35"/>
      <c r="N295" s="44"/>
      <c r="O295" s="38"/>
      <c r="P295" s="38"/>
      <c r="Q295" s="38"/>
    </row>
    <row r="296" spans="1:17">
      <c r="A296" s="9">
        <v>3</v>
      </c>
      <c r="B296" s="88" t="s">
        <v>414</v>
      </c>
      <c r="C296" s="83"/>
      <c r="D296" s="6">
        <v>-726.90448876653363</v>
      </c>
      <c r="E296" s="69">
        <v>0.79442746358412508</v>
      </c>
      <c r="F296" s="6">
        <v>-744.36186186546911</v>
      </c>
      <c r="G296" s="69">
        <v>0.83159233894446405</v>
      </c>
      <c r="H296" s="6">
        <v>1409.0955112334664</v>
      </c>
      <c r="I296" s="69">
        <v>2.0064967937381901</v>
      </c>
      <c r="J296" s="6">
        <v>-553.00233047415804</v>
      </c>
      <c r="K296" s="69">
        <v>0.83551866825110432</v>
      </c>
      <c r="L296" s="20">
        <v>4</v>
      </c>
      <c r="M296" s="35"/>
      <c r="N296" s="44"/>
      <c r="O296" s="38"/>
      <c r="P296" s="38"/>
      <c r="Q296" s="38"/>
    </row>
    <row r="297" spans="1:17">
      <c r="A297" s="9">
        <v>4</v>
      </c>
      <c r="B297" s="88" t="s">
        <v>115</v>
      </c>
      <c r="C297" s="83"/>
      <c r="D297" s="6">
        <v>1052.7203713431154</v>
      </c>
      <c r="E297" s="69">
        <v>1.0199378858208923</v>
      </c>
      <c r="F297" s="6">
        <v>90194.561319209635</v>
      </c>
      <c r="G297" s="69">
        <v>2.366584262412267</v>
      </c>
      <c r="H297" s="6">
        <v>1052.7203713431154</v>
      </c>
      <c r="I297" s="69">
        <v>1.0199378858208923</v>
      </c>
      <c r="J297" s="6">
        <v>-31718.898229312057</v>
      </c>
      <c r="K297" s="69">
        <v>0.6293292244787666</v>
      </c>
      <c r="L297" s="20">
        <v>150</v>
      </c>
      <c r="M297" s="35"/>
      <c r="N297" s="44"/>
      <c r="O297" s="38"/>
      <c r="P297" s="38"/>
      <c r="Q297" s="38"/>
    </row>
    <row r="298" spans="1:17">
      <c r="A298" s="9">
        <v>5</v>
      </c>
      <c r="B298" s="88" t="s">
        <v>209</v>
      </c>
      <c r="C298" s="83"/>
      <c r="D298" s="6">
        <v>797.49469615993621</v>
      </c>
      <c r="E298" s="69">
        <v>1.1118819719640765</v>
      </c>
      <c r="F298" s="6">
        <v>14226.558080940289</v>
      </c>
      <c r="G298" s="69">
        <v>2.5966956319798302</v>
      </c>
      <c r="H298" s="6">
        <v>5.4946961599362112</v>
      </c>
      <c r="I298" s="69">
        <v>1.0006937747676687</v>
      </c>
      <c r="J298" s="6">
        <v>-4817.4982299742242</v>
      </c>
      <c r="K298" s="69">
        <v>0.62194923454016948</v>
      </c>
      <c r="L298" s="20">
        <v>90</v>
      </c>
      <c r="M298" s="35"/>
      <c r="N298" s="44"/>
      <c r="O298" s="38"/>
      <c r="P298" s="38"/>
      <c r="Q298" s="38"/>
    </row>
    <row r="299" spans="1:17">
      <c r="A299" s="9">
        <v>6</v>
      </c>
      <c r="B299" s="88" t="s">
        <v>116</v>
      </c>
      <c r="C299" s="83"/>
      <c r="D299" s="6">
        <v>4306.2697131947889</v>
      </c>
      <c r="E299" s="69">
        <v>1.6017032351322922</v>
      </c>
      <c r="F299" s="6">
        <v>17322.527260917886</v>
      </c>
      <c r="G299" s="69">
        <v>2.9363433110795758</v>
      </c>
      <c r="H299" s="6">
        <v>7203.0697131947891</v>
      </c>
      <c r="I299" s="69">
        <v>2.6908614350222511</v>
      </c>
      <c r="J299" s="6">
        <v>227.31535866742342</v>
      </c>
      <c r="K299" s="69">
        <v>1.0202314283042178</v>
      </c>
      <c r="L299" s="20">
        <v>20</v>
      </c>
      <c r="M299" s="35"/>
      <c r="N299" s="44"/>
      <c r="O299" s="38"/>
      <c r="P299" s="38"/>
      <c r="Q299" s="38"/>
    </row>
    <row r="300" spans="1:17">
      <c r="A300" s="9">
        <v>7</v>
      </c>
      <c r="B300" s="88" t="s">
        <v>117</v>
      </c>
      <c r="C300" s="83"/>
      <c r="D300" s="6">
        <v>-7801.3064543061337</v>
      </c>
      <c r="E300" s="69">
        <v>0.81925353892566233</v>
      </c>
      <c r="F300" s="6">
        <v>43443.015844418042</v>
      </c>
      <c r="G300" s="69">
        <v>1.8052160410071554</v>
      </c>
      <c r="H300" s="6">
        <v>5855.2935456938758</v>
      </c>
      <c r="I300" s="69">
        <v>1.1984508912283978</v>
      </c>
      <c r="J300" s="6">
        <v>-15662.914739719563</v>
      </c>
      <c r="K300" s="69">
        <v>0.69302371869474755</v>
      </c>
      <c r="L300" s="20">
        <v>100</v>
      </c>
      <c r="M300" s="35"/>
      <c r="N300" s="44"/>
      <c r="O300" s="38"/>
      <c r="P300" s="38"/>
      <c r="Q300" s="38"/>
    </row>
    <row r="301" spans="1:17">
      <c r="A301" s="9">
        <v>8</v>
      </c>
      <c r="B301" s="88" t="s">
        <v>439</v>
      </c>
      <c r="C301" s="83"/>
      <c r="D301" s="6">
        <v>0</v>
      </c>
      <c r="E301" s="69" t="s">
        <v>16</v>
      </c>
      <c r="F301" s="6">
        <v>0</v>
      </c>
      <c r="G301" s="69" t="s">
        <v>16</v>
      </c>
      <c r="H301" s="6">
        <v>0</v>
      </c>
      <c r="I301" s="69" t="s">
        <v>16</v>
      </c>
      <c r="J301" s="6">
        <v>0</v>
      </c>
      <c r="K301" s="69" t="s">
        <v>16</v>
      </c>
      <c r="L301" s="20">
        <v>0</v>
      </c>
      <c r="M301" s="35"/>
      <c r="N301" s="44"/>
      <c r="O301" s="38"/>
      <c r="P301" s="38"/>
      <c r="Q301" s="38"/>
    </row>
    <row r="302" spans="1:17">
      <c r="A302" s="9">
        <v>9</v>
      </c>
      <c r="B302" s="88" t="s">
        <v>118</v>
      </c>
      <c r="C302" s="83"/>
      <c r="D302" s="6">
        <v>5409.3541600294002</v>
      </c>
      <c r="E302" s="69">
        <v>2.0285664065526934</v>
      </c>
      <c r="F302" s="6">
        <v>18101.350765841373</v>
      </c>
      <c r="G302" s="69">
        <v>3.7535178152757682</v>
      </c>
      <c r="H302" s="6">
        <v>6476.1664677294002</v>
      </c>
      <c r="I302" s="69">
        <v>2.544773652855719</v>
      </c>
      <c r="J302" s="6">
        <v>-16.043467304352816</v>
      </c>
      <c r="K302" s="69">
        <v>0.99849843784586878</v>
      </c>
      <c r="L302" s="20">
        <v>10</v>
      </c>
      <c r="M302" s="35"/>
      <c r="N302" s="44"/>
      <c r="O302" s="38"/>
      <c r="P302" s="38"/>
      <c r="Q302" s="38"/>
    </row>
    <row r="303" spans="1:17">
      <c r="A303" s="9">
        <v>10</v>
      </c>
      <c r="B303" s="88" t="s">
        <v>241</v>
      </c>
      <c r="C303" s="83"/>
      <c r="D303" s="6">
        <v>41024.732835409959</v>
      </c>
      <c r="E303" s="69">
        <v>1.6363975681839471</v>
      </c>
      <c r="F303" s="6">
        <v>202533.15302230272</v>
      </c>
      <c r="G303" s="69">
        <v>3.5134419585790857</v>
      </c>
      <c r="H303" s="6">
        <v>24908.732835409959</v>
      </c>
      <c r="I303" s="69">
        <v>1.3091180545471577</v>
      </c>
      <c r="J303" s="6">
        <v>-39285.545472359081</v>
      </c>
      <c r="K303" s="69">
        <v>0.72864278149711281</v>
      </c>
      <c r="L303" s="20">
        <v>300</v>
      </c>
      <c r="M303" s="35"/>
      <c r="N303" s="44"/>
      <c r="O303" s="12"/>
      <c r="P303" s="12"/>
      <c r="Q303" s="12"/>
    </row>
    <row r="304" spans="1:17">
      <c r="A304" s="9">
        <v>11</v>
      </c>
      <c r="B304" s="88" t="s">
        <v>214</v>
      </c>
      <c r="C304" s="83"/>
      <c r="D304" s="6">
        <v>-7111.9560502145514</v>
      </c>
      <c r="E304" s="69">
        <v>0.41513519323893494</v>
      </c>
      <c r="F304" s="6">
        <v>428.75068229941098</v>
      </c>
      <c r="G304" s="69">
        <v>1.0282072817302244</v>
      </c>
      <c r="H304" s="6">
        <v>1248.0439497854486</v>
      </c>
      <c r="I304" s="69">
        <v>1.3284326183645918</v>
      </c>
      <c r="J304" s="6">
        <v>-2433.8743526132985</v>
      </c>
      <c r="K304" s="69">
        <v>0.67469915411493009</v>
      </c>
      <c r="L304" s="20">
        <v>38</v>
      </c>
      <c r="M304" s="35"/>
      <c r="N304" s="44"/>
      <c r="O304" s="12"/>
      <c r="P304" s="12"/>
      <c r="Q304" s="12"/>
    </row>
    <row r="305" spans="1:17">
      <c r="A305" s="9">
        <v>12</v>
      </c>
      <c r="B305" s="88" t="s">
        <v>365</v>
      </c>
      <c r="C305" s="83"/>
      <c r="D305" s="6">
        <v>0</v>
      </c>
      <c r="E305" s="69" t="s">
        <v>16</v>
      </c>
      <c r="F305" s="6">
        <v>0</v>
      </c>
      <c r="G305" s="69" t="s">
        <v>16</v>
      </c>
      <c r="H305" s="6">
        <v>0</v>
      </c>
      <c r="I305" s="69" t="s">
        <v>16</v>
      </c>
      <c r="J305" s="6">
        <v>0</v>
      </c>
      <c r="K305" s="69" t="s">
        <v>16</v>
      </c>
      <c r="L305" s="20">
        <v>0</v>
      </c>
      <c r="M305" s="35"/>
      <c r="N305" s="44"/>
      <c r="O305" s="180" t="s">
        <v>492</v>
      </c>
      <c r="P305" s="180" t="s">
        <v>481</v>
      </c>
      <c r="Q305" s="58"/>
    </row>
    <row r="306" spans="1:17">
      <c r="A306" s="9">
        <v>13</v>
      </c>
      <c r="B306" s="88" t="s">
        <v>461</v>
      </c>
      <c r="C306" s="83"/>
      <c r="D306" s="6">
        <v>1391.8605793841234</v>
      </c>
      <c r="E306" s="69" t="s">
        <v>16</v>
      </c>
      <c r="F306" s="6">
        <v>12246.260920783621</v>
      </c>
      <c r="G306" s="69" t="s">
        <v>16</v>
      </c>
      <c r="H306" s="6">
        <v>587.86057938412341</v>
      </c>
      <c r="I306" s="69" t="s">
        <v>16</v>
      </c>
      <c r="J306" s="6">
        <v>-3371.3306344881184</v>
      </c>
      <c r="K306" s="69" t="s">
        <v>16</v>
      </c>
      <c r="L306" s="20">
        <v>5</v>
      </c>
      <c r="M306" s="35"/>
      <c r="N306" s="44"/>
      <c r="O306" s="180"/>
      <c r="P306" s="180"/>
      <c r="Q306" s="58"/>
    </row>
    <row r="307" spans="1:17">
      <c r="A307" s="9">
        <v>14</v>
      </c>
      <c r="B307" s="88" t="s">
        <v>462</v>
      </c>
      <c r="C307" s="83"/>
      <c r="D307" s="6">
        <v>499.2022961176981</v>
      </c>
      <c r="E307" s="69" t="s">
        <v>16</v>
      </c>
      <c r="F307" s="6">
        <v>13824.725819486273</v>
      </c>
      <c r="G307" s="69" t="s">
        <v>16</v>
      </c>
      <c r="H307" s="6">
        <v>1307.2022961176981</v>
      </c>
      <c r="I307" s="69" t="s">
        <v>16</v>
      </c>
      <c r="J307" s="6">
        <v>-3870.2015989460024</v>
      </c>
      <c r="K307" s="69" t="s">
        <v>16</v>
      </c>
      <c r="L307" s="20">
        <v>5</v>
      </c>
      <c r="M307" s="35"/>
      <c r="N307" s="44"/>
      <c r="O307" s="180"/>
      <c r="P307" s="180"/>
      <c r="Q307" s="58"/>
    </row>
    <row r="308" spans="1:17">
      <c r="A308" s="9">
        <v>15</v>
      </c>
      <c r="B308" s="88" t="s">
        <v>474</v>
      </c>
      <c r="C308" s="83"/>
      <c r="D308" s="6">
        <v>0</v>
      </c>
      <c r="E308" s="69" t="s">
        <v>16</v>
      </c>
      <c r="F308" s="6">
        <v>0</v>
      </c>
      <c r="G308" s="69" t="s">
        <v>16</v>
      </c>
      <c r="H308" s="6">
        <v>0</v>
      </c>
      <c r="I308" s="69" t="s">
        <v>16</v>
      </c>
      <c r="J308" s="6">
        <v>0</v>
      </c>
      <c r="K308" s="69" t="s">
        <v>16</v>
      </c>
      <c r="L308" s="20">
        <v>0</v>
      </c>
      <c r="M308" s="35"/>
      <c r="N308" s="44"/>
      <c r="O308" s="180"/>
      <c r="P308" s="180"/>
      <c r="Q308" s="58"/>
    </row>
    <row r="309" spans="1:17">
      <c r="A309" s="9">
        <v>16</v>
      </c>
      <c r="B309" s="88" t="s">
        <v>475</v>
      </c>
      <c r="C309" s="83"/>
      <c r="D309" s="6">
        <v>0</v>
      </c>
      <c r="E309" s="69" t="s">
        <v>16</v>
      </c>
      <c r="F309" s="6">
        <v>0</v>
      </c>
      <c r="G309" s="69" t="s">
        <v>16</v>
      </c>
      <c r="H309" s="6">
        <v>0</v>
      </c>
      <c r="I309" s="69" t="s">
        <v>16</v>
      </c>
      <c r="J309" s="6">
        <v>0</v>
      </c>
      <c r="K309" s="69" t="s">
        <v>16</v>
      </c>
      <c r="L309" s="20">
        <v>0</v>
      </c>
      <c r="M309" s="35"/>
      <c r="N309" s="44"/>
      <c r="O309" s="180"/>
      <c r="P309" s="180"/>
      <c r="Q309" s="58"/>
    </row>
    <row r="310" spans="1:17">
      <c r="A310" s="9">
        <v>17</v>
      </c>
      <c r="B310" s="88" t="s">
        <v>453</v>
      </c>
      <c r="C310" s="83"/>
      <c r="D310" s="6">
        <v>2477.7396925581043</v>
      </c>
      <c r="E310" s="69">
        <v>1.8259132308527015</v>
      </c>
      <c r="F310" s="6">
        <v>9744.5792446324849</v>
      </c>
      <c r="G310" s="69">
        <v>3.5985544652353294</v>
      </c>
      <c r="H310" s="6">
        <v>4227.7396925581043</v>
      </c>
      <c r="I310" s="69">
        <v>4.3821917540464836</v>
      </c>
      <c r="J310" s="6">
        <v>346.7359355834933</v>
      </c>
      <c r="K310" s="69">
        <v>1.0675766286688395</v>
      </c>
      <c r="L310" s="20">
        <v>25</v>
      </c>
      <c r="M310" s="35"/>
      <c r="N310" s="44"/>
      <c r="O310" s="180"/>
      <c r="P310" s="180"/>
      <c r="Q310" s="58"/>
    </row>
    <row r="311" spans="1:17">
      <c r="A311" s="9">
        <v>18</v>
      </c>
      <c r="B311" s="88" t="s">
        <v>454</v>
      </c>
      <c r="C311" s="83"/>
      <c r="D311" s="6">
        <v>26659.488553807852</v>
      </c>
      <c r="E311" s="69">
        <v>2.448885247489557</v>
      </c>
      <c r="F311" s="6">
        <v>83973.018851969362</v>
      </c>
      <c r="G311" s="69">
        <v>4.6510008196508421</v>
      </c>
      <c r="H311" s="6">
        <v>38809.488553807852</v>
      </c>
      <c r="I311" s="69">
        <v>7.2095181686092564</v>
      </c>
      <c r="J311" s="6">
        <v>6884.6337451238505</v>
      </c>
      <c r="K311" s="69">
        <v>1.1803447263814539</v>
      </c>
      <c r="L311" s="20">
        <v>125</v>
      </c>
      <c r="M311" s="35"/>
      <c r="N311" s="44"/>
      <c r="O311" s="180"/>
      <c r="P311" s="180"/>
      <c r="Q311" s="180" t="s">
        <v>479</v>
      </c>
    </row>
    <row r="312" spans="1:17" ht="13.5" thickBot="1">
      <c r="A312" s="9">
        <v>19</v>
      </c>
      <c r="B312" s="88" t="s">
        <v>15</v>
      </c>
      <c r="C312" s="83"/>
      <c r="D312" s="6">
        <v>-526000</v>
      </c>
      <c r="E312" s="69">
        <v>0</v>
      </c>
      <c r="F312" s="6">
        <v>0</v>
      </c>
      <c r="G312" s="69" t="s">
        <v>16</v>
      </c>
      <c r="H312" s="6">
        <v>-526000</v>
      </c>
      <c r="I312" s="69">
        <v>0</v>
      </c>
      <c r="J312" s="6">
        <v>-526000</v>
      </c>
      <c r="K312" s="69">
        <v>0</v>
      </c>
      <c r="L312" s="20">
        <v>0</v>
      </c>
      <c r="M312" s="35"/>
      <c r="N312" s="44"/>
      <c r="O312" s="180"/>
      <c r="P312" s="180"/>
      <c r="Q312" s="180"/>
    </row>
    <row r="313" spans="1:17" s="8" customFormat="1" ht="12.75" customHeight="1" thickBot="1">
      <c r="A313" s="9">
        <v>20</v>
      </c>
      <c r="B313" s="84" t="s">
        <v>9</v>
      </c>
      <c r="C313" s="86"/>
      <c r="D313" s="62">
        <v>290620.75583426259</v>
      </c>
      <c r="E313" s="63">
        <v>1.3617072565917157</v>
      </c>
      <c r="F313" s="74">
        <v>1935623.5813749812</v>
      </c>
      <c r="G313" s="77">
        <v>6.5807890722555209</v>
      </c>
      <c r="H313" s="62">
        <v>326132.96814196242</v>
      </c>
      <c r="I313" s="63">
        <v>1.4246759095528203</v>
      </c>
      <c r="J313" s="74">
        <v>-423385.12937350909</v>
      </c>
      <c r="K313" s="63">
        <v>0.72099374532166505</v>
      </c>
      <c r="L313" s="64">
        <v>1602</v>
      </c>
      <c r="M313" s="35"/>
      <c r="N313" s="44"/>
      <c r="O313" s="180"/>
      <c r="P313" s="180"/>
      <c r="Q313" s="180"/>
    </row>
    <row r="314" spans="1:17" s="8" customFormat="1" ht="12.75" customHeight="1">
      <c r="A314" s="9"/>
      <c r="D314" s="26"/>
      <c r="E314" s="28"/>
      <c r="F314" s="29"/>
      <c r="G314" s="28"/>
      <c r="H314" s="26"/>
      <c r="I314" s="28"/>
      <c r="J314" s="29"/>
      <c r="K314" s="28"/>
      <c r="L314" s="22"/>
      <c r="M314" s="35"/>
      <c r="N314" s="44"/>
      <c r="O314" s="180"/>
      <c r="P314" s="180"/>
      <c r="Q314" s="180"/>
    </row>
    <row r="315" spans="1:17" s="8" customFormat="1" ht="12.75" customHeight="1">
      <c r="A315" s="15"/>
      <c r="D315" s="26"/>
      <c r="E315" s="27"/>
      <c r="F315" s="26"/>
      <c r="G315" s="27"/>
      <c r="H315" s="26"/>
      <c r="I315" s="27"/>
      <c r="J315" s="26"/>
      <c r="K315" s="27"/>
      <c r="L315" s="22"/>
      <c r="M315" s="35"/>
      <c r="N315" s="44"/>
      <c r="O315" s="180"/>
      <c r="P315" s="180"/>
      <c r="Q315" s="180"/>
    </row>
    <row r="316" spans="1:17" s="8" customFormat="1" ht="12.75" customHeight="1">
      <c r="A316" s="15"/>
      <c r="D316" s="26"/>
      <c r="E316" s="27"/>
      <c r="F316" s="26"/>
      <c r="G316" s="27"/>
      <c r="H316" s="26"/>
      <c r="I316" s="27"/>
      <c r="J316" s="26"/>
      <c r="K316" s="27"/>
      <c r="L316" s="22"/>
      <c r="M316" s="35"/>
      <c r="N316" s="44"/>
      <c r="O316" s="180"/>
      <c r="P316" s="180"/>
      <c r="Q316" s="180"/>
    </row>
    <row r="317" spans="1:17" s="8" customFormat="1" ht="12.75" customHeight="1">
      <c r="A317" s="15"/>
      <c r="D317" s="26"/>
      <c r="E317" s="27"/>
      <c r="F317" s="26"/>
      <c r="G317" s="27"/>
      <c r="H317" s="26"/>
      <c r="I317" s="27"/>
      <c r="J317" s="26"/>
      <c r="K317" s="27"/>
      <c r="L317" s="22"/>
      <c r="M317" s="35"/>
      <c r="N317" s="44"/>
      <c r="O317" s="180"/>
      <c r="P317" s="180"/>
      <c r="Q317" s="180"/>
    </row>
    <row r="318" spans="1:17" s="8" customFormat="1" ht="12.75" customHeight="1">
      <c r="A318" s="15"/>
      <c r="D318" s="26"/>
      <c r="E318" s="27"/>
      <c r="F318" s="26"/>
      <c r="G318" s="27"/>
      <c r="H318" s="26"/>
      <c r="I318" s="27"/>
      <c r="J318" s="26"/>
      <c r="K318" s="27"/>
      <c r="L318" s="22"/>
      <c r="M318" s="35"/>
      <c r="N318" s="44"/>
      <c r="O318" s="180"/>
      <c r="P318" s="180"/>
      <c r="Q318" s="180"/>
    </row>
    <row r="319" spans="1:17" s="8" customFormat="1" ht="12.75" customHeight="1">
      <c r="A319" s="15"/>
      <c r="D319" s="26"/>
      <c r="E319" s="27"/>
      <c r="F319" s="26"/>
      <c r="G319" s="27"/>
      <c r="H319" s="26"/>
      <c r="I319" s="27"/>
      <c r="J319" s="26"/>
      <c r="K319" s="27"/>
      <c r="L319" s="22"/>
      <c r="M319" s="35"/>
      <c r="N319" s="44"/>
      <c r="O319" s="180"/>
      <c r="P319" s="180"/>
      <c r="Q319" s="180"/>
    </row>
    <row r="320" spans="1:17" s="8" customFormat="1" ht="12.75" customHeight="1">
      <c r="A320" s="15"/>
      <c r="D320" s="26"/>
      <c r="E320" s="27"/>
      <c r="F320" s="26"/>
      <c r="G320" s="27"/>
      <c r="H320" s="26"/>
      <c r="I320" s="27"/>
      <c r="J320" s="26"/>
      <c r="K320" s="27"/>
      <c r="L320" s="22"/>
      <c r="M320" s="35"/>
      <c r="N320" s="44"/>
      <c r="O320" s="180"/>
      <c r="P320" s="180"/>
      <c r="Q320" s="180"/>
    </row>
    <row r="321" spans="1:17" s="8" customFormat="1" ht="12.75" customHeight="1">
      <c r="A321" s="15"/>
      <c r="D321" s="26"/>
      <c r="E321" s="27"/>
      <c r="F321" s="26"/>
      <c r="G321" s="27"/>
      <c r="H321" s="26"/>
      <c r="I321" s="27"/>
      <c r="J321" s="26"/>
      <c r="K321" s="27"/>
      <c r="L321" s="22"/>
      <c r="M321" s="35"/>
      <c r="N321" s="180" t="s">
        <v>336</v>
      </c>
      <c r="O321" s="180"/>
      <c r="P321" s="180"/>
      <c r="Q321" s="180"/>
    </row>
    <row r="322" spans="1:17" s="8" customFormat="1" ht="12.75" customHeight="1">
      <c r="A322" s="15"/>
      <c r="D322" s="26"/>
      <c r="E322" s="27"/>
      <c r="F322" s="26"/>
      <c r="G322" s="27"/>
      <c r="H322" s="26"/>
      <c r="I322" s="27"/>
      <c r="J322" s="26"/>
      <c r="K322" s="27"/>
      <c r="L322" s="22"/>
      <c r="M322" s="35"/>
      <c r="N322" s="180"/>
      <c r="O322" s="180"/>
      <c r="P322" s="180"/>
      <c r="Q322" s="180"/>
    </row>
    <row r="323" spans="1:17" s="8" customFormat="1" ht="12.75" customHeight="1">
      <c r="A323" s="15"/>
      <c r="D323" s="26"/>
      <c r="E323" s="27"/>
      <c r="F323" s="26"/>
      <c r="G323" s="27"/>
      <c r="H323" s="26"/>
      <c r="I323" s="27"/>
      <c r="J323" s="26"/>
      <c r="K323" s="27"/>
      <c r="L323" s="22"/>
      <c r="M323" s="35"/>
      <c r="N323" s="180"/>
      <c r="O323" s="180"/>
      <c r="P323" s="180"/>
      <c r="Q323" s="180"/>
    </row>
    <row r="324" spans="1:17" s="8" customFormat="1" ht="12.75" customHeight="1">
      <c r="A324" s="15"/>
      <c r="D324" s="26"/>
      <c r="E324" s="27"/>
      <c r="F324" s="26"/>
      <c r="G324" s="27"/>
      <c r="H324" s="26"/>
      <c r="I324" s="27"/>
      <c r="J324" s="26"/>
      <c r="K324" s="27"/>
      <c r="L324" s="22"/>
      <c r="M324" s="35"/>
      <c r="N324" s="180"/>
      <c r="O324" s="180"/>
      <c r="P324" s="180"/>
      <c r="Q324" s="180"/>
    </row>
    <row r="325" spans="1:17" s="8" customFormat="1" ht="12.75" customHeight="1">
      <c r="A325" s="15"/>
      <c r="D325" s="26"/>
      <c r="E325" s="27"/>
      <c r="F325" s="26"/>
      <c r="G325" s="27"/>
      <c r="H325" s="26"/>
      <c r="I325" s="27"/>
      <c r="J325" s="26"/>
      <c r="K325" s="27"/>
      <c r="L325" s="22"/>
      <c r="M325" s="35"/>
      <c r="N325" s="180"/>
      <c r="O325" s="180"/>
      <c r="P325" s="180"/>
      <c r="Q325" s="180"/>
    </row>
    <row r="326" spans="1:17" s="8" customFormat="1" ht="12.75" customHeight="1">
      <c r="A326" s="15"/>
      <c r="D326" s="26"/>
      <c r="E326" s="27"/>
      <c r="F326" s="26"/>
      <c r="G326" s="27"/>
      <c r="H326" s="26"/>
      <c r="I326" s="27"/>
      <c r="J326" s="26"/>
      <c r="K326" s="27"/>
      <c r="L326" s="22"/>
      <c r="M326" s="35"/>
      <c r="N326" s="180"/>
      <c r="O326" s="180"/>
      <c r="P326" s="180"/>
      <c r="Q326" s="180"/>
    </row>
    <row r="327" spans="1:17" s="8" customFormat="1" ht="12.75" customHeight="1">
      <c r="A327" s="15"/>
      <c r="D327" s="26"/>
      <c r="E327" s="27"/>
      <c r="F327" s="26"/>
      <c r="G327" s="27"/>
      <c r="H327" s="26"/>
      <c r="I327" s="27"/>
      <c r="J327" s="26"/>
      <c r="K327" s="27"/>
      <c r="L327" s="22"/>
      <c r="M327" s="35"/>
      <c r="N327" s="180"/>
      <c r="O327" s="180"/>
      <c r="P327" s="180"/>
      <c r="Q327" s="180"/>
    </row>
    <row r="328" spans="1:17" s="8" customFormat="1" ht="12.75" customHeight="1">
      <c r="A328" s="15"/>
      <c r="D328" s="26"/>
      <c r="E328" s="27"/>
      <c r="F328" s="26"/>
      <c r="G328" s="27"/>
      <c r="H328" s="26"/>
      <c r="I328" s="27"/>
      <c r="J328" s="26"/>
      <c r="K328" s="27"/>
      <c r="L328" s="22"/>
      <c r="M328" s="35"/>
      <c r="N328" s="180"/>
      <c r="O328" s="180"/>
      <c r="P328" s="180"/>
      <c r="Q328" s="180"/>
    </row>
    <row r="329" spans="1:17" s="8" customFormat="1" ht="12.75" customHeight="1">
      <c r="A329" s="15"/>
      <c r="D329" s="26"/>
      <c r="E329" s="27"/>
      <c r="F329" s="26"/>
      <c r="G329" s="27"/>
      <c r="H329" s="26"/>
      <c r="I329" s="27"/>
      <c r="J329" s="26"/>
      <c r="K329" s="27"/>
      <c r="L329" s="22"/>
      <c r="M329" s="35"/>
      <c r="N329" s="180"/>
      <c r="O329" s="180"/>
      <c r="P329" s="180"/>
      <c r="Q329" s="180"/>
    </row>
    <row r="330" spans="1:17" s="8" customFormat="1" ht="12.75" customHeight="1">
      <c r="A330" s="15"/>
      <c r="D330" s="26"/>
      <c r="E330" s="27"/>
      <c r="F330" s="26"/>
      <c r="G330" s="27"/>
      <c r="H330" s="26"/>
      <c r="I330" s="27"/>
      <c r="J330" s="26"/>
      <c r="K330" s="27"/>
      <c r="L330" s="22"/>
      <c r="M330" s="35"/>
      <c r="N330" s="180"/>
      <c r="O330" s="180"/>
      <c r="P330" s="180"/>
      <c r="Q330" s="180"/>
    </row>
    <row r="331" spans="1:17" s="8" customFormat="1" ht="12.75" customHeight="1">
      <c r="A331" s="15"/>
      <c r="D331" s="26"/>
      <c r="E331" s="27"/>
      <c r="F331" s="26"/>
      <c r="G331" s="27"/>
      <c r="H331" s="26"/>
      <c r="I331" s="27"/>
      <c r="J331" s="26"/>
      <c r="K331" s="27"/>
      <c r="L331" s="22"/>
      <c r="M331" s="35"/>
      <c r="N331" s="180"/>
      <c r="O331" s="180"/>
      <c r="P331" s="180"/>
      <c r="Q331" s="180"/>
    </row>
    <row r="332" spans="1:17" s="8" customFormat="1" ht="12.75" customHeight="1">
      <c r="A332" s="15"/>
      <c r="D332" s="26"/>
      <c r="E332" s="27"/>
      <c r="F332" s="26"/>
      <c r="G332" s="27"/>
      <c r="H332" s="26"/>
      <c r="I332" s="27"/>
      <c r="J332" s="26"/>
      <c r="K332" s="27"/>
      <c r="L332" s="22"/>
      <c r="M332" s="189"/>
      <c r="N332" s="180"/>
      <c r="O332" s="180"/>
      <c r="P332" s="180"/>
      <c r="Q332" s="180"/>
    </row>
    <row r="333" spans="1:17" s="8" customFormat="1" ht="12.75" customHeight="1">
      <c r="A333" s="15"/>
      <c r="D333" s="26"/>
      <c r="E333" s="27"/>
      <c r="F333" s="26"/>
      <c r="G333" s="27"/>
      <c r="H333" s="26"/>
      <c r="I333" s="27"/>
      <c r="J333" s="26"/>
      <c r="K333" s="27"/>
      <c r="L333" s="22"/>
      <c r="M333" s="189"/>
      <c r="N333" s="179"/>
      <c r="O333" s="179"/>
      <c r="P333" s="179"/>
      <c r="Q333" s="179"/>
    </row>
    <row r="334" spans="1:17" s="8" customFormat="1" ht="12.75" customHeight="1" thickBot="1">
      <c r="A334" s="15"/>
      <c r="D334" s="26"/>
      <c r="E334" s="27"/>
      <c r="F334" s="26"/>
      <c r="G334" s="27"/>
      <c r="H334" s="26"/>
      <c r="I334" s="27"/>
      <c r="J334" s="26"/>
      <c r="K334" s="27"/>
      <c r="L334" s="22"/>
      <c r="M334" s="104"/>
      <c r="N334" s="44"/>
      <c r="O334" s="180" t="s">
        <v>492</v>
      </c>
      <c r="P334" s="180" t="s">
        <v>481</v>
      </c>
      <c r="Q334" s="180" t="s">
        <v>479</v>
      </c>
    </row>
    <row r="335" spans="1:17" ht="13.5" customHeight="1" thickBot="1">
      <c r="A335" s="15"/>
      <c r="B335" s="181" t="s">
        <v>490</v>
      </c>
      <c r="C335" s="182"/>
      <c r="D335" s="182"/>
      <c r="E335" s="182"/>
      <c r="F335" s="182"/>
      <c r="G335" s="182"/>
      <c r="H335" s="182"/>
      <c r="I335" s="182"/>
      <c r="J335" s="182"/>
      <c r="K335" s="182"/>
      <c r="L335" s="183"/>
      <c r="M335" s="104"/>
      <c r="N335" s="44"/>
      <c r="O335" s="180"/>
      <c r="P335" s="180"/>
      <c r="Q335" s="180"/>
    </row>
    <row r="336" spans="1:17" ht="26.25" thickBot="1">
      <c r="A336" s="23"/>
      <c r="B336" s="187" t="s">
        <v>8</v>
      </c>
      <c r="C336" s="2"/>
      <c r="D336" s="194" t="s">
        <v>12</v>
      </c>
      <c r="E336" s="195"/>
      <c r="F336" s="194" t="s">
        <v>13</v>
      </c>
      <c r="G336" s="195"/>
      <c r="H336" s="194" t="s">
        <v>29</v>
      </c>
      <c r="I336" s="195"/>
      <c r="J336" s="194" t="s">
        <v>14</v>
      </c>
      <c r="K336" s="195"/>
      <c r="L336" s="52" t="s">
        <v>40</v>
      </c>
      <c r="M336" s="36"/>
      <c r="N336" s="44"/>
      <c r="O336" s="180"/>
      <c r="P336" s="180"/>
      <c r="Q336" s="180"/>
    </row>
    <row r="337" spans="1:17" ht="13.5" thickBot="1">
      <c r="B337" s="188"/>
      <c r="C337" s="4"/>
      <c r="D337" s="17" t="s">
        <v>11</v>
      </c>
      <c r="E337" s="18" t="s">
        <v>17</v>
      </c>
      <c r="F337" s="17" t="s">
        <v>11</v>
      </c>
      <c r="G337" s="18" t="s">
        <v>17</v>
      </c>
      <c r="H337" s="17" t="s">
        <v>11</v>
      </c>
      <c r="I337" s="18" t="s">
        <v>17</v>
      </c>
      <c r="J337" s="17" t="s">
        <v>11</v>
      </c>
      <c r="K337" s="18" t="s">
        <v>17</v>
      </c>
      <c r="L337" s="54" t="s">
        <v>483</v>
      </c>
      <c r="N337" s="44"/>
      <c r="O337" s="180"/>
      <c r="P337" s="180"/>
      <c r="Q337" s="180"/>
    </row>
    <row r="338" spans="1:17" ht="13.5" customHeight="1" thickBot="1">
      <c r="A338" s="9">
        <v>1</v>
      </c>
      <c r="B338" s="103" t="s">
        <v>15</v>
      </c>
      <c r="C338" s="56"/>
      <c r="D338" s="93">
        <v>-1380000</v>
      </c>
      <c r="E338" s="21">
        <v>0</v>
      </c>
      <c r="F338" s="5">
        <v>0</v>
      </c>
      <c r="G338" s="21" t="s">
        <v>16</v>
      </c>
      <c r="H338" s="5">
        <v>-1380000</v>
      </c>
      <c r="I338" s="21">
        <v>0</v>
      </c>
      <c r="J338" s="5">
        <v>-1380000</v>
      </c>
      <c r="K338" s="21">
        <v>0</v>
      </c>
      <c r="L338" s="61">
        <v>0</v>
      </c>
      <c r="M338" s="35"/>
      <c r="N338" s="44"/>
      <c r="O338" s="180"/>
      <c r="P338" s="180"/>
      <c r="Q338" s="180"/>
    </row>
    <row r="339" spans="1:17" ht="13.5" thickBot="1">
      <c r="A339" s="9">
        <v>2</v>
      </c>
      <c r="B339" s="84" t="s">
        <v>9</v>
      </c>
      <c r="C339" s="86"/>
      <c r="D339" s="102">
        <v>-1380000</v>
      </c>
      <c r="E339" s="71">
        <v>0</v>
      </c>
      <c r="F339" s="62">
        <v>0</v>
      </c>
      <c r="G339" s="71" t="s">
        <v>16</v>
      </c>
      <c r="H339" s="62">
        <v>-1380000</v>
      </c>
      <c r="I339" s="71">
        <v>0</v>
      </c>
      <c r="J339" s="62">
        <v>-1380000</v>
      </c>
      <c r="K339" s="71">
        <v>0</v>
      </c>
      <c r="L339" s="75">
        <v>0</v>
      </c>
      <c r="M339" s="35"/>
      <c r="N339" s="44"/>
      <c r="O339" s="180"/>
      <c r="P339" s="180"/>
      <c r="Q339" s="180"/>
    </row>
    <row r="340" spans="1:17" ht="13.5" customHeight="1">
      <c r="A340" s="15"/>
      <c r="B340" s="8"/>
      <c r="C340" s="8"/>
      <c r="D340" s="26"/>
      <c r="E340" s="28"/>
      <c r="F340" s="26"/>
      <c r="G340" s="30"/>
      <c r="H340" s="29"/>
      <c r="I340" s="28"/>
      <c r="J340" s="29"/>
      <c r="K340" s="28"/>
      <c r="L340" s="22"/>
      <c r="M340" s="35"/>
      <c r="N340" s="44"/>
      <c r="O340" s="180"/>
      <c r="P340" s="180"/>
      <c r="Q340" s="180"/>
    </row>
    <row r="341" spans="1:17">
      <c r="A341" s="15"/>
      <c r="B341" s="8"/>
      <c r="C341" s="8"/>
      <c r="D341" s="26"/>
      <c r="E341" s="27"/>
      <c r="F341" s="26"/>
      <c r="G341" s="30"/>
      <c r="H341" s="26"/>
      <c r="I341" s="27"/>
      <c r="J341" s="26"/>
      <c r="K341" s="27"/>
      <c r="L341" s="22"/>
      <c r="M341" s="35"/>
      <c r="N341" s="44"/>
      <c r="O341" s="180"/>
      <c r="P341" s="180"/>
      <c r="Q341" s="180"/>
    </row>
    <row r="342" spans="1:17">
      <c r="A342" s="15"/>
      <c r="B342" s="8"/>
      <c r="C342" s="8"/>
      <c r="D342" s="26"/>
      <c r="E342" s="27"/>
      <c r="F342" s="26"/>
      <c r="G342" s="30"/>
      <c r="H342" s="26"/>
      <c r="I342" s="27"/>
      <c r="J342" s="26"/>
      <c r="K342" s="27"/>
      <c r="L342" s="22"/>
      <c r="M342" s="35"/>
      <c r="N342" s="44"/>
      <c r="O342" s="180"/>
      <c r="P342" s="180"/>
      <c r="Q342" s="180"/>
    </row>
    <row r="343" spans="1:17">
      <c r="A343" s="15"/>
      <c r="B343" s="8"/>
      <c r="C343" s="8"/>
      <c r="D343" s="26"/>
      <c r="E343" s="27"/>
      <c r="F343" s="26"/>
      <c r="G343" s="30"/>
      <c r="H343" s="26"/>
      <c r="I343" s="27"/>
      <c r="J343" s="26"/>
      <c r="K343" s="27"/>
      <c r="L343" s="22"/>
      <c r="M343" s="35"/>
      <c r="N343" s="44"/>
      <c r="O343" s="180"/>
      <c r="P343" s="180"/>
      <c r="Q343" s="180"/>
    </row>
    <row r="344" spans="1:17">
      <c r="A344" s="15"/>
      <c r="B344" s="8"/>
      <c r="C344" s="8"/>
      <c r="D344" s="26"/>
      <c r="E344" s="27"/>
      <c r="F344" s="26"/>
      <c r="G344" s="30"/>
      <c r="H344" s="26"/>
      <c r="I344" s="27"/>
      <c r="J344" s="26"/>
      <c r="K344" s="27"/>
      <c r="L344" s="22"/>
      <c r="M344" s="35"/>
      <c r="N344" s="180" t="s">
        <v>337</v>
      </c>
      <c r="O344" s="180"/>
      <c r="P344" s="180"/>
      <c r="Q344" s="180"/>
    </row>
    <row r="345" spans="1:17">
      <c r="A345" s="15"/>
      <c r="B345" s="8"/>
      <c r="C345" s="8"/>
      <c r="D345" s="26"/>
      <c r="E345" s="27"/>
      <c r="F345" s="26"/>
      <c r="G345" s="30"/>
      <c r="H345" s="26"/>
      <c r="I345" s="27"/>
      <c r="J345" s="26"/>
      <c r="K345" s="27"/>
      <c r="L345" s="22"/>
      <c r="M345" s="35"/>
      <c r="N345" s="180"/>
      <c r="O345" s="180"/>
      <c r="P345" s="180"/>
      <c r="Q345" s="180"/>
    </row>
    <row r="346" spans="1:17">
      <c r="A346" s="15"/>
      <c r="B346" s="8"/>
      <c r="C346" s="8"/>
      <c r="D346" s="26"/>
      <c r="E346" s="27"/>
      <c r="F346" s="26"/>
      <c r="G346" s="30"/>
      <c r="H346" s="26"/>
      <c r="I346" s="27"/>
      <c r="J346" s="26"/>
      <c r="K346" s="27"/>
      <c r="L346" s="22"/>
      <c r="M346" s="35"/>
      <c r="N346" s="180"/>
      <c r="O346" s="180"/>
      <c r="P346" s="180"/>
      <c r="Q346" s="180"/>
    </row>
    <row r="347" spans="1:17">
      <c r="A347" s="15"/>
      <c r="B347" s="8"/>
      <c r="C347" s="8"/>
      <c r="D347" s="26"/>
      <c r="E347" s="27"/>
      <c r="F347" s="26"/>
      <c r="G347" s="30"/>
      <c r="H347" s="26"/>
      <c r="I347" s="27"/>
      <c r="J347" s="26"/>
      <c r="K347" s="27"/>
      <c r="L347" s="22"/>
      <c r="M347" s="35"/>
      <c r="N347" s="180"/>
      <c r="O347" s="180"/>
      <c r="P347" s="180"/>
      <c r="Q347" s="180"/>
    </row>
    <row r="348" spans="1:17" ht="12.75" customHeight="1">
      <c r="A348" s="15"/>
      <c r="B348" s="8"/>
      <c r="C348" s="8"/>
      <c r="D348" s="26"/>
      <c r="E348" s="27"/>
      <c r="F348" s="26"/>
      <c r="G348" s="30"/>
      <c r="H348" s="26"/>
      <c r="I348" s="27"/>
      <c r="J348" s="26"/>
      <c r="K348" s="27"/>
      <c r="L348" s="22"/>
      <c r="M348" s="35"/>
      <c r="N348" s="180"/>
      <c r="O348" s="180"/>
      <c r="P348" s="180"/>
      <c r="Q348" s="180"/>
    </row>
    <row r="349" spans="1:17" ht="12.75" customHeight="1">
      <c r="A349" s="15"/>
      <c r="B349" s="8"/>
      <c r="C349" s="8"/>
      <c r="D349" s="26"/>
      <c r="E349" s="27"/>
      <c r="F349" s="26"/>
      <c r="G349" s="30"/>
      <c r="H349" s="26"/>
      <c r="I349" s="27"/>
      <c r="J349" s="26"/>
      <c r="K349" s="27"/>
      <c r="L349" s="22"/>
      <c r="M349" s="35"/>
      <c r="N349" s="180"/>
      <c r="O349" s="180"/>
      <c r="P349" s="180"/>
      <c r="Q349" s="180"/>
    </row>
    <row r="350" spans="1:17">
      <c r="A350" s="15"/>
      <c r="B350" s="8"/>
      <c r="C350" s="8"/>
      <c r="D350" s="26"/>
      <c r="E350" s="27"/>
      <c r="F350" s="26"/>
      <c r="G350" s="30"/>
      <c r="H350" s="26"/>
      <c r="I350" s="27"/>
      <c r="J350" s="26"/>
      <c r="K350" s="27"/>
      <c r="L350" s="22"/>
      <c r="M350" s="35"/>
      <c r="N350" s="180"/>
      <c r="O350" s="180"/>
      <c r="P350" s="180"/>
      <c r="Q350" s="180"/>
    </row>
    <row r="351" spans="1:17">
      <c r="N351" s="180"/>
      <c r="O351" s="180"/>
      <c r="P351" s="180"/>
      <c r="Q351" s="180"/>
    </row>
    <row r="352" spans="1:17" ht="12.75" customHeight="1">
      <c r="N352" s="180"/>
      <c r="O352" s="180"/>
      <c r="P352" s="180"/>
      <c r="Q352" s="180"/>
    </row>
    <row r="353" spans="1:17">
      <c r="N353" s="180"/>
      <c r="O353" s="180"/>
      <c r="P353" s="180"/>
      <c r="Q353" s="180"/>
    </row>
    <row r="354" spans="1:17" ht="12.75" customHeight="1">
      <c r="N354" s="180"/>
      <c r="O354" s="180"/>
      <c r="P354" s="180"/>
      <c r="Q354" s="180"/>
    </row>
    <row r="355" spans="1:17">
      <c r="N355" s="180"/>
      <c r="O355" s="180"/>
      <c r="P355" s="180"/>
      <c r="Q355" s="180"/>
    </row>
    <row r="356" spans="1:17" ht="12.75" customHeight="1">
      <c r="N356" s="179"/>
      <c r="O356" s="179"/>
      <c r="P356" s="179"/>
      <c r="Q356" s="179"/>
    </row>
    <row r="357" spans="1:17" ht="13.5" thickBot="1">
      <c r="N357" s="44"/>
      <c r="O357" s="180" t="s">
        <v>492</v>
      </c>
      <c r="P357" s="180" t="s">
        <v>481</v>
      </c>
      <c r="Q357" s="58"/>
    </row>
    <row r="358" spans="1:17" ht="12.75" customHeight="1" thickBot="1">
      <c r="A358" s="15"/>
      <c r="B358" s="181" t="s">
        <v>491</v>
      </c>
      <c r="C358" s="182"/>
      <c r="D358" s="182"/>
      <c r="E358" s="182"/>
      <c r="F358" s="182"/>
      <c r="G358" s="182"/>
      <c r="H358" s="182"/>
      <c r="I358" s="182"/>
      <c r="J358" s="182"/>
      <c r="K358" s="182"/>
      <c r="L358" s="183"/>
      <c r="N358" s="44"/>
      <c r="O358" s="180"/>
      <c r="P358" s="180"/>
      <c r="Q358" s="58"/>
    </row>
    <row r="359" spans="1:17" ht="26.25" customHeight="1" thickBot="1">
      <c r="A359" s="23"/>
      <c r="B359" s="187" t="s">
        <v>8</v>
      </c>
      <c r="C359" s="2"/>
      <c r="D359" s="194" t="s">
        <v>12</v>
      </c>
      <c r="E359" s="195"/>
      <c r="F359" s="194" t="s">
        <v>13</v>
      </c>
      <c r="G359" s="195"/>
      <c r="H359" s="194" t="s">
        <v>29</v>
      </c>
      <c r="I359" s="195"/>
      <c r="J359" s="194" t="s">
        <v>14</v>
      </c>
      <c r="K359" s="195"/>
      <c r="L359" s="52" t="s">
        <v>40</v>
      </c>
      <c r="N359" s="44"/>
      <c r="O359" s="180"/>
      <c r="P359" s="180"/>
      <c r="Q359" s="58"/>
    </row>
    <row r="360" spans="1:17" ht="13.5" thickBot="1">
      <c r="B360" s="192"/>
      <c r="C360" s="16"/>
      <c r="D360" s="17" t="s">
        <v>11</v>
      </c>
      <c r="E360" s="18" t="s">
        <v>17</v>
      </c>
      <c r="F360" s="17" t="s">
        <v>11</v>
      </c>
      <c r="G360" s="18" t="s">
        <v>17</v>
      </c>
      <c r="H360" s="17" t="s">
        <v>11</v>
      </c>
      <c r="I360" s="18" t="s">
        <v>17</v>
      </c>
      <c r="J360" s="17" t="s">
        <v>11</v>
      </c>
      <c r="K360" s="18" t="s">
        <v>17</v>
      </c>
      <c r="L360" s="54" t="s">
        <v>483</v>
      </c>
      <c r="N360" s="44"/>
      <c r="O360" s="180"/>
      <c r="P360" s="180"/>
      <c r="Q360" s="58"/>
    </row>
    <row r="361" spans="1:17" ht="12.75" customHeight="1">
      <c r="A361" s="9">
        <v>1</v>
      </c>
      <c r="B361" s="19" t="s">
        <v>274</v>
      </c>
      <c r="D361" s="6">
        <v>969004.36192586704</v>
      </c>
      <c r="E361" s="49">
        <v>2.7396846713211254</v>
      </c>
      <c r="F361" s="6">
        <v>2825519.4774400005</v>
      </c>
      <c r="G361" s="49">
        <v>6.07274592</v>
      </c>
      <c r="H361" s="6">
        <v>969004.36192586704</v>
      </c>
      <c r="I361" s="49">
        <v>2.7396846713211254</v>
      </c>
      <c r="J361" s="6">
        <v>-143503.76927413302</v>
      </c>
      <c r="K361" s="49">
        <v>0.91404428250913272</v>
      </c>
      <c r="L361" s="20">
        <v>278500</v>
      </c>
      <c r="N361" s="44"/>
      <c r="O361" s="180"/>
      <c r="P361" s="180"/>
      <c r="Q361" s="58"/>
    </row>
    <row r="362" spans="1:17" ht="13.5" thickBot="1">
      <c r="A362" s="9">
        <v>2</v>
      </c>
      <c r="B362" s="19" t="s">
        <v>15</v>
      </c>
      <c r="D362" s="6">
        <v>-50000</v>
      </c>
      <c r="E362" s="49">
        <v>0</v>
      </c>
      <c r="F362" s="6">
        <v>0</v>
      </c>
      <c r="G362" s="69" t="s">
        <v>16</v>
      </c>
      <c r="H362" s="6">
        <v>-50000</v>
      </c>
      <c r="I362" s="49">
        <v>0</v>
      </c>
      <c r="J362" s="6">
        <v>-50000</v>
      </c>
      <c r="K362" s="49">
        <v>0</v>
      </c>
      <c r="L362" s="20">
        <v>0</v>
      </c>
      <c r="N362" s="44"/>
      <c r="O362" s="180"/>
      <c r="P362" s="180"/>
      <c r="Q362" s="58"/>
    </row>
    <row r="363" spans="1:17" ht="13.5" thickBot="1">
      <c r="A363" s="9">
        <v>3</v>
      </c>
      <c r="B363" s="84" t="s">
        <v>9</v>
      </c>
      <c r="C363" s="85"/>
      <c r="D363" s="48">
        <v>919004.36192586704</v>
      </c>
      <c r="E363" s="111">
        <v>2.5140104809322352</v>
      </c>
      <c r="F363" s="48">
        <v>2825519.4774400005</v>
      </c>
      <c r="G363" s="111">
        <v>6.07274592</v>
      </c>
      <c r="H363" s="48">
        <v>919004.36192586704</v>
      </c>
      <c r="I363" s="111">
        <v>2.5140104809322352</v>
      </c>
      <c r="J363" s="48">
        <v>-193503.76927413302</v>
      </c>
      <c r="K363" s="50">
        <v>0.88746562708075605</v>
      </c>
      <c r="L363" s="55">
        <v>278500</v>
      </c>
      <c r="N363" s="44"/>
      <c r="O363" s="180"/>
      <c r="P363" s="180"/>
      <c r="Q363" s="180" t="s">
        <v>479</v>
      </c>
    </row>
    <row r="364" spans="1:17">
      <c r="N364" s="44"/>
      <c r="O364" s="180"/>
      <c r="P364" s="180"/>
      <c r="Q364" s="180"/>
    </row>
    <row r="365" spans="1:17">
      <c r="N365" s="44"/>
      <c r="O365" s="180"/>
      <c r="P365" s="180"/>
      <c r="Q365" s="180"/>
    </row>
    <row r="366" spans="1:17" ht="12.75" customHeight="1">
      <c r="N366" s="44"/>
      <c r="O366" s="180"/>
      <c r="P366" s="180"/>
      <c r="Q366" s="180"/>
    </row>
    <row r="367" spans="1:17">
      <c r="N367" s="44"/>
      <c r="O367" s="180"/>
      <c r="P367" s="180"/>
      <c r="Q367" s="180"/>
    </row>
    <row r="368" spans="1:17">
      <c r="N368" s="44"/>
      <c r="O368" s="180"/>
      <c r="P368" s="180"/>
      <c r="Q368" s="180"/>
    </row>
    <row r="369" spans="1:17">
      <c r="N369" s="44"/>
      <c r="O369" s="180"/>
      <c r="P369" s="180"/>
      <c r="Q369" s="180"/>
    </row>
    <row r="370" spans="1:17">
      <c r="N370" s="44"/>
      <c r="O370" s="180"/>
      <c r="P370" s="180"/>
      <c r="Q370" s="180"/>
    </row>
    <row r="371" spans="1:17">
      <c r="N371" s="44"/>
      <c r="O371" s="180"/>
      <c r="P371" s="180"/>
      <c r="Q371" s="180"/>
    </row>
    <row r="372" spans="1:17">
      <c r="A372"/>
      <c r="E372"/>
      <c r="G372"/>
      <c r="I372"/>
      <c r="K372"/>
      <c r="L372"/>
      <c r="M372"/>
      <c r="N372" s="44"/>
      <c r="O372" s="180"/>
      <c r="P372" s="180"/>
      <c r="Q372" s="180"/>
    </row>
    <row r="373" spans="1:17">
      <c r="A373"/>
      <c r="E373"/>
      <c r="G373"/>
      <c r="I373"/>
      <c r="K373"/>
      <c r="L373"/>
      <c r="M373"/>
      <c r="N373" s="180" t="s">
        <v>338</v>
      </c>
      <c r="O373" s="180"/>
      <c r="P373" s="180"/>
      <c r="Q373" s="180"/>
    </row>
    <row r="374" spans="1:17">
      <c r="A374"/>
      <c r="E374"/>
      <c r="G374"/>
      <c r="I374"/>
      <c r="K374"/>
      <c r="L374"/>
      <c r="M374"/>
      <c r="N374" s="180"/>
      <c r="O374" s="180"/>
      <c r="P374" s="180"/>
      <c r="Q374" s="180"/>
    </row>
    <row r="375" spans="1:17" ht="12.75" customHeight="1">
      <c r="A375"/>
      <c r="E375"/>
      <c r="G375"/>
      <c r="I375"/>
      <c r="K375"/>
      <c r="L375"/>
      <c r="M375"/>
      <c r="N375" s="180"/>
      <c r="O375" s="180"/>
      <c r="P375" s="180"/>
      <c r="Q375" s="180"/>
    </row>
    <row r="376" spans="1:17">
      <c r="A376"/>
      <c r="E376"/>
      <c r="G376"/>
      <c r="I376"/>
      <c r="K376"/>
      <c r="L376"/>
      <c r="M376"/>
      <c r="N376" s="180"/>
      <c r="O376" s="180"/>
      <c r="P376" s="180"/>
      <c r="Q376" s="180"/>
    </row>
    <row r="377" spans="1:17">
      <c r="A377"/>
      <c r="E377"/>
      <c r="G377"/>
      <c r="I377"/>
      <c r="K377"/>
      <c r="L377"/>
      <c r="M377"/>
      <c r="N377" s="180"/>
      <c r="O377" s="180"/>
      <c r="P377" s="180"/>
      <c r="Q377" s="180"/>
    </row>
    <row r="378" spans="1:17">
      <c r="A378"/>
      <c r="E378"/>
      <c r="G378"/>
      <c r="I378"/>
      <c r="K378"/>
      <c r="L378"/>
      <c r="M378"/>
      <c r="N378" s="180"/>
      <c r="O378" s="180"/>
      <c r="P378" s="180"/>
      <c r="Q378" s="180"/>
    </row>
    <row r="379" spans="1:17">
      <c r="A379"/>
      <c r="E379"/>
      <c r="G379"/>
      <c r="I379"/>
      <c r="K379"/>
      <c r="L379"/>
      <c r="M379"/>
      <c r="N379" s="180"/>
      <c r="O379" s="180"/>
      <c r="P379" s="180"/>
      <c r="Q379" s="180"/>
    </row>
    <row r="380" spans="1:17">
      <c r="A380"/>
      <c r="E380"/>
      <c r="G380"/>
      <c r="I380"/>
      <c r="K380"/>
      <c r="L380"/>
      <c r="M380"/>
      <c r="N380" s="180"/>
      <c r="O380" s="180"/>
      <c r="P380" s="180"/>
      <c r="Q380" s="180"/>
    </row>
    <row r="381" spans="1:17">
      <c r="A381"/>
      <c r="E381"/>
      <c r="G381"/>
      <c r="I381"/>
      <c r="K381"/>
      <c r="L381"/>
      <c r="M381"/>
      <c r="N381" s="180"/>
      <c r="O381" s="180"/>
      <c r="P381" s="180"/>
      <c r="Q381" s="180"/>
    </row>
    <row r="382" spans="1:17" ht="12.75" customHeight="1">
      <c r="A382"/>
      <c r="E382"/>
      <c r="G382"/>
      <c r="I382"/>
      <c r="K382"/>
      <c r="L382"/>
      <c r="M382"/>
      <c r="N382" s="180"/>
      <c r="O382" s="180"/>
      <c r="P382" s="180"/>
      <c r="Q382" s="180"/>
    </row>
    <row r="383" spans="1:17">
      <c r="A383"/>
      <c r="E383"/>
      <c r="G383"/>
      <c r="I383"/>
      <c r="K383"/>
      <c r="L383"/>
      <c r="M383"/>
      <c r="N383" s="180"/>
      <c r="O383" s="180"/>
      <c r="P383" s="180"/>
      <c r="Q383" s="180"/>
    </row>
    <row r="384" spans="1:17">
      <c r="A384"/>
      <c r="E384"/>
      <c r="G384"/>
      <c r="I384"/>
      <c r="K384"/>
      <c r="L384"/>
      <c r="M384"/>
      <c r="N384" s="180"/>
      <c r="O384" s="180"/>
      <c r="P384" s="180"/>
      <c r="Q384" s="180"/>
    </row>
    <row r="385" spans="1:13">
      <c r="A385"/>
      <c r="E385"/>
      <c r="G385"/>
      <c r="I385"/>
      <c r="K385"/>
      <c r="L385"/>
      <c r="M385"/>
    </row>
    <row r="386" spans="1:13">
      <c r="A386"/>
      <c r="E386"/>
      <c r="G386"/>
      <c r="I386"/>
      <c r="K386"/>
      <c r="L386"/>
      <c r="M386"/>
    </row>
    <row r="387" spans="1:13">
      <c r="A387"/>
      <c r="E387"/>
      <c r="G387"/>
      <c r="I387"/>
      <c r="K387"/>
      <c r="L387"/>
      <c r="M387"/>
    </row>
    <row r="388" spans="1:13">
      <c r="A388"/>
      <c r="E388"/>
      <c r="G388"/>
      <c r="I388"/>
      <c r="K388"/>
      <c r="L388"/>
      <c r="M388"/>
    </row>
    <row r="389" spans="1:13" ht="12.75" customHeight="1">
      <c r="A389"/>
      <c r="E389"/>
      <c r="G389"/>
      <c r="I389"/>
      <c r="K389"/>
      <c r="L389"/>
      <c r="M389"/>
    </row>
  </sheetData>
  <mergeCells count="99">
    <mergeCell ref="B335:L335"/>
    <mergeCell ref="D336:E336"/>
    <mergeCell ref="F336:G336"/>
    <mergeCell ref="H336:I336"/>
    <mergeCell ref="J336:K336"/>
    <mergeCell ref="B336:B337"/>
    <mergeCell ref="B358:L358"/>
    <mergeCell ref="B359:B360"/>
    <mergeCell ref="D359:E359"/>
    <mergeCell ref="F359:G359"/>
    <mergeCell ref="H359:I359"/>
    <mergeCell ref="J359:K359"/>
    <mergeCell ref="J292:K292"/>
    <mergeCell ref="B292:B293"/>
    <mergeCell ref="B291:L291"/>
    <mergeCell ref="O261:O288"/>
    <mergeCell ref="O305:O332"/>
    <mergeCell ref="M332:M333"/>
    <mergeCell ref="M289:M290"/>
    <mergeCell ref="B268:L268"/>
    <mergeCell ref="D292:E292"/>
    <mergeCell ref="F292:G292"/>
    <mergeCell ref="H292:I292"/>
    <mergeCell ref="J261:K261"/>
    <mergeCell ref="B261:B262"/>
    <mergeCell ref="B223:L223"/>
    <mergeCell ref="D92:E92"/>
    <mergeCell ref="F92:G92"/>
    <mergeCell ref="B260:L260"/>
    <mergeCell ref="D167:E167"/>
    <mergeCell ref="J167:K167"/>
    <mergeCell ref="J92:K92"/>
    <mergeCell ref="B166:L166"/>
    <mergeCell ref="H167:I167"/>
    <mergeCell ref="F167:G167"/>
    <mergeCell ref="H92:I92"/>
    <mergeCell ref="D261:E261"/>
    <mergeCell ref="F261:G261"/>
    <mergeCell ref="H261:I261"/>
    <mergeCell ref="B92:B93"/>
    <mergeCell ref="Q28:Q41"/>
    <mergeCell ref="P28:P41"/>
    <mergeCell ref="M29:M41"/>
    <mergeCell ref="N28:N41"/>
    <mergeCell ref="B224:B225"/>
    <mergeCell ref="B43:B44"/>
    <mergeCell ref="B91:L91"/>
    <mergeCell ref="B167:B168"/>
    <mergeCell ref="D43:E43"/>
    <mergeCell ref="F43:G43"/>
    <mergeCell ref="H43:I43"/>
    <mergeCell ref="J43:K43"/>
    <mergeCell ref="D224:E224"/>
    <mergeCell ref="F224:G224"/>
    <mergeCell ref="H224:I224"/>
    <mergeCell ref="J224:K224"/>
    <mergeCell ref="M221:M222"/>
    <mergeCell ref="M258:M259"/>
    <mergeCell ref="M112:M165"/>
    <mergeCell ref="N194:N220"/>
    <mergeCell ref="O22:O41"/>
    <mergeCell ref="B2:L2"/>
    <mergeCell ref="B42:L42"/>
    <mergeCell ref="D3:E3"/>
    <mergeCell ref="F3:G3"/>
    <mergeCell ref="H3:I3"/>
    <mergeCell ref="J3:K3"/>
    <mergeCell ref="B17:L17"/>
    <mergeCell ref="B16:L16"/>
    <mergeCell ref="B3:B4"/>
    <mergeCell ref="Q334:Q355"/>
    <mergeCell ref="Q363:Q384"/>
    <mergeCell ref="O357:O384"/>
    <mergeCell ref="P357:P384"/>
    <mergeCell ref="O334:O355"/>
    <mergeCell ref="P334:P355"/>
    <mergeCell ref="N373:N384"/>
    <mergeCell ref="N277:N288"/>
    <mergeCell ref="N321:N332"/>
    <mergeCell ref="N344:N355"/>
    <mergeCell ref="O59:O89"/>
    <mergeCell ref="N118:N163"/>
    <mergeCell ref="N76:N89"/>
    <mergeCell ref="N246:N257"/>
    <mergeCell ref="O112:O163"/>
    <mergeCell ref="O179:O220"/>
    <mergeCell ref="O224:O257"/>
    <mergeCell ref="Q76:Q89"/>
    <mergeCell ref="P305:P332"/>
    <mergeCell ref="Q185:Q220"/>
    <mergeCell ref="Q230:Q257"/>
    <mergeCell ref="Q267:Q288"/>
    <mergeCell ref="Q311:Q332"/>
    <mergeCell ref="Q118:Q163"/>
    <mergeCell ref="P112:P163"/>
    <mergeCell ref="P261:P288"/>
    <mergeCell ref="P76:P89"/>
    <mergeCell ref="P179:P220"/>
    <mergeCell ref="P224:P257"/>
  </mergeCells>
  <phoneticPr fontId="10" type="noConversion"/>
  <dataValidations disablePrompts="1" count="1">
    <dataValidation type="list" allowBlank="1" showInputMessage="1" showErrorMessage="1" sqref="C338 B163 C226:C245 C94:C162 C45:C86 B361:B362 C361:C363 C294:C312" xr:uid="{00000000-0002-0000-0100-000000000000}">
      <formula1>Measures</formula1>
    </dataValidation>
  </dataValidations>
  <pageMargins left="0.25" right="0.25" top="0.75" bottom="0.75" header="0.3" footer="0.3"/>
  <pageSetup scale="49" fitToHeight="0" orientation="landscape" r:id="rId1"/>
  <headerFooter alignWithMargins="0">
    <oddHeader>&amp;C&amp;"Arial,Bold"&amp;14
ENERGY EFFICIENCY PROGRAMS BENEFIT-COST TESTS SUMMARY</oddHeader>
  </headerFooter>
  <rowBreaks count="8" manualBreakCount="8">
    <brk id="41" max="16" man="1"/>
    <brk id="89" max="16" man="1"/>
    <brk id="163" max="16" man="1"/>
    <brk id="220" max="16" man="1"/>
    <brk id="257" max="16" man="1"/>
    <brk id="288" max="16" man="1"/>
    <brk id="332" max="16" man="1"/>
    <brk id="35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Tests - Commission Exhibit</vt:lpstr>
      <vt:lpstr>'Tests - Commission Exhibit'!Print_Area</vt:lpstr>
      <vt:lpstr>'Tests - Commission Exhibit'!Print_Titles</vt:lpstr>
    </vt:vector>
  </TitlesOfParts>
  <Company>QUESTAR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kbm</dc:creator>
  <cp:lastModifiedBy>Fred Nass</cp:lastModifiedBy>
  <cp:lastPrinted>2025-10-30T23:17:45Z</cp:lastPrinted>
  <dcterms:created xsi:type="dcterms:W3CDTF">2006-09-14T16:04:57Z</dcterms:created>
  <dcterms:modified xsi:type="dcterms:W3CDTF">2025-11-03T15:27:34Z</dcterms:modified>
</cp:coreProperties>
</file>