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3285" activeTab="0"/>
  </bookViews>
  <sheets>
    <sheet name="1.3" sheetId="1" r:id="rId1"/>
    <sheet name="Sheet2" sheetId="2" r:id="rId2"/>
    <sheet name="Sheet3" sheetId="3" r:id="rId3"/>
  </sheets>
  <definedNames>
    <definedName name="_xlnm.Print_Titles" localSheetId="0">'1.3'!$6:$8</definedName>
  </definedNames>
  <calcPr fullCalcOnLoad="1"/>
</workbook>
</file>

<file path=xl/sharedStrings.xml><?xml version="1.0" encoding="utf-8"?>
<sst xmlns="http://schemas.openxmlformats.org/spreadsheetml/2006/main" count="145" uniqueCount="100">
  <si>
    <t>A</t>
  </si>
  <si>
    <t>B</t>
  </si>
  <si>
    <t>C</t>
  </si>
  <si>
    <t>D</t>
  </si>
  <si>
    <t>E</t>
  </si>
  <si>
    <t>F</t>
  </si>
  <si>
    <t>REPORTED*08</t>
  </si>
  <si>
    <t>FORECAST*09</t>
  </si>
  <si>
    <t>BUDGET*09</t>
  </si>
  <si>
    <t>Fixed</t>
  </si>
  <si>
    <t>DISALLOW</t>
  </si>
  <si>
    <t>ALLOW</t>
  </si>
  <si>
    <t>MODIFIED</t>
  </si>
  <si>
    <t>OPERATING REVENUES:</t>
  </si>
  <si>
    <t>Metered Residental Customers</t>
  </si>
  <si>
    <t>(a)</t>
  </si>
  <si>
    <t>Metered Sales-Commerical Customers</t>
  </si>
  <si>
    <t>Returned Checks</t>
  </si>
  <si>
    <t xml:space="preserve"> </t>
  </si>
  <si>
    <t>Total Water Sales Revenues</t>
  </si>
  <si>
    <t>Other Water Revenues</t>
  </si>
  <si>
    <t>Revenue - Merch, Job, Contracts</t>
  </si>
  <si>
    <t>Connection Fees</t>
  </si>
  <si>
    <t>Stand by fees</t>
  </si>
  <si>
    <t>Late Charges Income</t>
  </si>
  <si>
    <t>Other Misc. Services Revenue</t>
  </si>
  <si>
    <t>Rents from Water Co. Property</t>
  </si>
  <si>
    <t>Total Other Water Revenue</t>
  </si>
  <si>
    <t>Total Water Revenues</t>
  </si>
  <si>
    <t>OPERATING EXPENSES</t>
  </si>
  <si>
    <t>Salaries &amp; Wages-Employees</t>
  </si>
  <si>
    <t>Salaries &amp; Wages-Officers</t>
  </si>
  <si>
    <t>Employee Pensions &amp; Benefits</t>
  </si>
  <si>
    <t>(b)</t>
  </si>
  <si>
    <t>Employee Benefits - Health Plan</t>
  </si>
  <si>
    <t>Purchased Water</t>
  </si>
  <si>
    <t>Purchased Power</t>
  </si>
  <si>
    <t>Chemicals</t>
  </si>
  <si>
    <t>Materials and Supplies</t>
  </si>
  <si>
    <t>( c)</t>
  </si>
  <si>
    <t>Contractual Services - Professional and Other</t>
  </si>
  <si>
    <t>(d)</t>
  </si>
  <si>
    <t>Contractual Services - Maintenance/Repairs</t>
  </si>
  <si>
    <t>Contractual Services - Legal - General</t>
  </si>
  <si>
    <t>Rental of Building/Real Property</t>
  </si>
  <si>
    <t>(e)</t>
  </si>
  <si>
    <t>Rental Auto Expense</t>
  </si>
  <si>
    <t>Transportation Expense</t>
  </si>
  <si>
    <t>(f)</t>
  </si>
  <si>
    <t>Insurance - General Liability</t>
  </si>
  <si>
    <t>Insurance - Workman's Compensation</t>
  </si>
  <si>
    <t>Interest Expense</t>
  </si>
  <si>
    <t>Loan Payments</t>
  </si>
  <si>
    <t>Equipment Repair &amp; Maint.</t>
  </si>
  <si>
    <t>Miscellaneous Expense</t>
  </si>
  <si>
    <t>Equipment Purchase</t>
  </si>
  <si>
    <t>Reg. Comm. Expenses Amort. - Rate Case</t>
  </si>
  <si>
    <t>Reg. Comm. Expenses - Other</t>
  </si>
  <si>
    <t>Office Supplies</t>
  </si>
  <si>
    <t>Postage</t>
  </si>
  <si>
    <t>Utilities</t>
  </si>
  <si>
    <t>Dues and Subscriptions</t>
  </si>
  <si>
    <t>License fees</t>
  </si>
  <si>
    <t>Printing</t>
  </si>
  <si>
    <t>Water Rights Fees</t>
  </si>
  <si>
    <t>Water Testing &amp; Reading</t>
  </si>
  <si>
    <t>_</t>
  </si>
  <si>
    <t>Total Operation &amp; Maintenance Expenses</t>
  </si>
  <si>
    <t>Other Expense</t>
  </si>
  <si>
    <t>Depreciation Expense</t>
  </si>
  <si>
    <t>Regulatory Assessments</t>
  </si>
  <si>
    <t>Payroll Taxes</t>
  </si>
  <si>
    <t>Property Taxes</t>
  </si>
  <si>
    <t>Other Taxes and Licenses</t>
  </si>
  <si>
    <t>Total Other Expense</t>
  </si>
  <si>
    <t>Total Operating &amp; Other Expenses</t>
  </si>
  <si>
    <t>Operating Income Before Income Taxes</t>
  </si>
  <si>
    <t>Fed Income Tax-Opr Income</t>
  </si>
  <si>
    <t>State Income Tax-Opr Income</t>
  </si>
  <si>
    <t>Total Income Tax Expense</t>
  </si>
  <si>
    <t>Net Operating Income/(Loss)</t>
  </si>
  <si>
    <t>Other Income &amp; Deductions</t>
  </si>
  <si>
    <t>Interest &amp; Dividend Income</t>
  </si>
  <si>
    <t>Total Other Income &amp; Deduct</t>
  </si>
  <si>
    <t>NET PROFIT/LOSS</t>
  </si>
  <si>
    <t>(a) Revenue annualized for forecast using 48.00 (seeprojection)</t>
  </si>
  <si>
    <t>DESCRIPTION</t>
  </si>
  <si>
    <t>Variable</t>
  </si>
  <si>
    <t>HIGHLAND WATER COMPANY</t>
  </si>
  <si>
    <t>Income Statement Analysis</t>
  </si>
  <si>
    <t>year ending December 31, 2008</t>
  </si>
  <si>
    <t>Contractual Services - Billing</t>
  </si>
  <si>
    <t>Contractual Services - Office Labor</t>
  </si>
  <si>
    <t>Contractual Services - Testing</t>
  </si>
  <si>
    <t>Other Supplies</t>
  </si>
  <si>
    <t>(b) Excluded 2007 portion of rent</t>
  </si>
  <si>
    <t>( c) Allow amount for general liability insurance</t>
  </si>
  <si>
    <t>(d) Excluded Christmas expense</t>
  </si>
  <si>
    <t>(e) Oper &amp; Maint from projections on Revenue Forecast (10.69%)</t>
  </si>
  <si>
    <t>(f) Projected depreciation on Commission rules (see Dep Schedule)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</si>
</sst>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</numFmts>
  <fonts count="31"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" fillId="2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3" borderId="0" applyNumberFormat="0" applyBorder="0" applyAlignment="0" applyProtection="0"/>
    <xf numFmtId="0" fontId="0" fillId="24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0" fontId="1" fillId="0" borderId="13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3" fontId="1" fillId="0" borderId="14" xfId="0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1" fillId="0" borderId="0" xfId="44" applyFont="1" applyFill="1">
      <alignment/>
      <protection/>
    </xf>
    <xf numFmtId="0" fontId="3" fillId="0" borderId="0" xfId="0" applyFont="1" applyFill="1" applyAlignment="1">
      <alignment horizontal="right"/>
    </xf>
    <xf numFmtId="3" fontId="3" fillId="0" borderId="16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3" fontId="7" fillId="0" borderId="2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3" fontId="1" fillId="14" borderId="0" xfId="0" applyNumberFormat="1" applyFont="1" applyFill="1" applyBorder="1" applyAlignment="1">
      <alignment/>
    </xf>
    <xf numFmtId="3" fontId="5" fillId="14" borderId="0" xfId="0" applyNumberFormat="1" applyFont="1" applyFill="1" applyBorder="1" applyAlignment="1">
      <alignment/>
    </xf>
    <xf numFmtId="3" fontId="1" fillId="14" borderId="15" xfId="0" applyNumberFormat="1" applyFont="1" applyFill="1" applyBorder="1" applyAlignment="1">
      <alignment/>
    </xf>
    <xf numFmtId="3" fontId="1" fillId="15" borderId="21" xfId="0" applyNumberFormat="1" applyFont="1" applyFill="1" applyBorder="1" applyAlignment="1">
      <alignment/>
    </xf>
    <xf numFmtId="0" fontId="1" fillId="5" borderId="22" xfId="0" applyFont="1" applyFill="1" applyBorder="1" applyAlignment="1">
      <alignment/>
    </xf>
    <xf numFmtId="3" fontId="1" fillId="5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13" borderId="23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0" fontId="1" fillId="0" borderId="28" xfId="0" applyNumberFormat="1" applyFont="1" applyFill="1" applyBorder="1" applyAlignment="1">
      <alignment horizontal="center" vertical="center"/>
    </xf>
    <xf numFmtId="10" fontId="1" fillId="0" borderId="29" xfId="0" applyNumberFormat="1" applyFont="1" applyFill="1" applyBorder="1" applyAlignment="1">
      <alignment horizontal="center" vertical="center"/>
    </xf>
    <xf numFmtId="10" fontId="1" fillId="0" borderId="30" xfId="0" applyNumberFormat="1" applyFont="1" applyFill="1" applyBorder="1" applyAlignment="1">
      <alignment horizontal="center" vertical="center"/>
    </xf>
    <xf numFmtId="10" fontId="1" fillId="0" borderId="31" xfId="0" applyNumberFormat="1" applyFont="1" applyFill="1" applyBorder="1" applyAlignment="1">
      <alignment horizontal="center" vertical="center"/>
    </xf>
    <xf numFmtId="0" fontId="10" fillId="25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13" fillId="25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tabSelected="1" zoomScalePageLayoutView="0" workbookViewId="0" topLeftCell="A37">
      <selection activeCell="L77" sqref="L77"/>
    </sheetView>
  </sheetViews>
  <sheetFormatPr defaultColWidth="9.140625" defaultRowHeight="15"/>
  <cols>
    <col min="1" max="1" width="3.28125" style="47" bestFit="1" customWidth="1"/>
    <col min="2" max="2" width="41.28125" style="47" customWidth="1"/>
    <col min="3" max="3" width="15.8515625" style="47" bestFit="1" customWidth="1"/>
    <col min="4" max="4" width="12.57421875" style="47" bestFit="1" customWidth="1"/>
    <col min="5" max="5" width="9.00390625" style="47" bestFit="1" customWidth="1"/>
    <col min="6" max="6" width="11.8515625" style="47" bestFit="1" customWidth="1"/>
    <col min="7" max="7" width="4.00390625" style="47" bestFit="1" customWidth="1"/>
    <col min="8" max="8" width="16.00390625" style="47" bestFit="1" customWidth="1"/>
    <col min="9" max="9" width="13.28125" style="47" bestFit="1" customWidth="1"/>
    <col min="10" max="10" width="6.7109375" style="48" customWidth="1"/>
    <col min="11" max="11" width="8.421875" style="47" bestFit="1" customWidth="1"/>
    <col min="12" max="12" width="9.7109375" style="47" bestFit="1" customWidth="1"/>
    <col min="13" max="16384" width="9.140625" style="47" customWidth="1"/>
  </cols>
  <sheetData>
    <row r="1" spans="1:25" ht="15.75">
      <c r="A1" s="60" t="s">
        <v>88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75">
      <c r="A2" s="61" t="s">
        <v>89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5.75">
      <c r="A3" s="62" t="s">
        <v>90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6" spans="1:12" ht="16.5" thickBot="1">
      <c r="A6" s="4"/>
      <c r="B6" s="5"/>
      <c r="C6" s="6" t="s">
        <v>0</v>
      </c>
      <c r="D6" s="51" t="s">
        <v>1</v>
      </c>
      <c r="E6" s="51" t="s">
        <v>2</v>
      </c>
      <c r="F6" s="51" t="s">
        <v>3</v>
      </c>
      <c r="G6" s="63" t="s">
        <v>4</v>
      </c>
      <c r="H6" s="64"/>
      <c r="I6" s="7" t="s">
        <v>5</v>
      </c>
      <c r="J6" s="34"/>
      <c r="K6" s="2"/>
      <c r="L6" s="2"/>
    </row>
    <row r="7" spans="1:12" ht="15.75">
      <c r="A7" s="1"/>
      <c r="B7" s="8"/>
      <c r="C7" s="52" t="s">
        <v>6</v>
      </c>
      <c r="D7" s="54"/>
      <c r="E7" s="54"/>
      <c r="F7" s="54"/>
      <c r="G7" s="55"/>
      <c r="H7" s="56" t="s">
        <v>7</v>
      </c>
      <c r="I7" s="58" t="s">
        <v>8</v>
      </c>
      <c r="J7" s="34"/>
      <c r="K7" s="45"/>
      <c r="L7" s="45"/>
    </row>
    <row r="8" spans="1:12" ht="16.5" thickBot="1">
      <c r="A8" s="9"/>
      <c r="B8" s="10" t="s">
        <v>86</v>
      </c>
      <c r="C8" s="53"/>
      <c r="D8" s="11" t="s">
        <v>10</v>
      </c>
      <c r="E8" s="11" t="s">
        <v>11</v>
      </c>
      <c r="F8" s="11" t="s">
        <v>12</v>
      </c>
      <c r="G8" s="12"/>
      <c r="H8" s="57"/>
      <c r="I8" s="59"/>
      <c r="J8" s="34"/>
      <c r="K8" s="45"/>
      <c r="L8" s="45"/>
    </row>
    <row r="9" spans="1:12" ht="15.75">
      <c r="A9" s="1"/>
      <c r="B9" s="2"/>
      <c r="C9" s="13"/>
      <c r="D9" s="8"/>
      <c r="E9" s="8"/>
      <c r="F9" s="8"/>
      <c r="G9" s="14"/>
      <c r="H9" s="13"/>
      <c r="I9" s="13"/>
      <c r="J9" s="34"/>
      <c r="K9" s="8"/>
      <c r="L9" s="8"/>
    </row>
    <row r="10" spans="1:12" ht="15.75">
      <c r="A10" s="1"/>
      <c r="B10" s="15" t="s">
        <v>13</v>
      </c>
      <c r="C10" s="13"/>
      <c r="D10" s="3"/>
      <c r="E10" s="3"/>
      <c r="F10" s="3"/>
      <c r="G10" s="16"/>
      <c r="H10" s="17"/>
      <c r="I10" s="17"/>
      <c r="J10" s="34"/>
      <c r="K10" s="8"/>
      <c r="L10" s="8"/>
    </row>
    <row r="11" spans="1:12" ht="16.5" customHeight="1">
      <c r="A11" s="1">
        <v>1</v>
      </c>
      <c r="B11" s="2" t="s">
        <v>14</v>
      </c>
      <c r="C11" s="13">
        <v>100060</v>
      </c>
      <c r="D11" s="38"/>
      <c r="E11" s="37"/>
      <c r="F11" s="3">
        <f>C11+D11+E11</f>
        <v>100060</v>
      </c>
      <c r="G11" s="16" t="s">
        <v>15</v>
      </c>
      <c r="H11" s="13">
        <v>125484</v>
      </c>
      <c r="I11" s="13">
        <v>110260</v>
      </c>
      <c r="J11" s="34"/>
      <c r="K11" s="8"/>
      <c r="L11" s="8"/>
    </row>
    <row r="12" spans="1:12" ht="15.75">
      <c r="A12" s="1">
        <v>2</v>
      </c>
      <c r="B12" s="2" t="s">
        <v>16</v>
      </c>
      <c r="C12" s="13"/>
      <c r="D12" s="37"/>
      <c r="E12" s="37"/>
      <c r="F12" s="3">
        <f>C12+D12+E12</f>
        <v>0</v>
      </c>
      <c r="G12" s="16"/>
      <c r="H12" s="13"/>
      <c r="I12" s="13"/>
      <c r="J12" s="34"/>
      <c r="K12" s="8"/>
      <c r="L12" s="8"/>
    </row>
    <row r="13" spans="1:12" ht="15.75">
      <c r="A13" s="1">
        <v>3</v>
      </c>
      <c r="B13" s="2" t="s">
        <v>17</v>
      </c>
      <c r="C13" s="18">
        <v>0</v>
      </c>
      <c r="D13" s="39"/>
      <c r="E13" s="39"/>
      <c r="F13" s="18">
        <f>C13+D13+E13</f>
        <v>0</v>
      </c>
      <c r="G13" s="16"/>
      <c r="H13" s="18"/>
      <c r="I13" s="18"/>
      <c r="J13" s="34"/>
      <c r="K13" s="8"/>
      <c r="L13" s="8"/>
    </row>
    <row r="14" spans="1:12" ht="15.75">
      <c r="A14" s="1"/>
      <c r="B14" s="2"/>
      <c r="C14" s="3" t="s">
        <v>18</v>
      </c>
      <c r="D14" s="3" t="s">
        <v>18</v>
      </c>
      <c r="E14" s="3"/>
      <c r="F14" s="3" t="s">
        <v>18</v>
      </c>
      <c r="G14" s="16"/>
      <c r="H14" s="3"/>
      <c r="I14" s="3"/>
      <c r="J14" s="34"/>
      <c r="K14" s="8"/>
      <c r="L14" s="8"/>
    </row>
    <row r="15" spans="1:12" ht="16.5" thickBot="1">
      <c r="A15" s="1">
        <v>4</v>
      </c>
      <c r="B15" s="15" t="s">
        <v>19</v>
      </c>
      <c r="C15" s="19">
        <f>SUM(C11:C13)</f>
        <v>100060</v>
      </c>
      <c r="D15" s="19">
        <f>SUM(D11:D13)</f>
        <v>0</v>
      </c>
      <c r="E15" s="19">
        <f>SUM(E11:E13)</f>
        <v>0</v>
      </c>
      <c r="F15" s="19">
        <f>SUM(F11:F13)</f>
        <v>100060</v>
      </c>
      <c r="G15" s="16"/>
      <c r="H15" s="19">
        <f>SUM(H11:H13)</f>
        <v>125484</v>
      </c>
      <c r="I15" s="19">
        <f>SUM(I11:I13)</f>
        <v>110260</v>
      </c>
      <c r="J15" s="35"/>
      <c r="K15" s="8"/>
      <c r="L15" s="8"/>
    </row>
    <row r="16" spans="1:12" ht="16.5" thickTop="1">
      <c r="A16" s="1"/>
      <c r="B16" s="2"/>
      <c r="C16" s="3" t="s">
        <v>18</v>
      </c>
      <c r="D16" s="3" t="s">
        <v>18</v>
      </c>
      <c r="E16" s="3"/>
      <c r="F16" s="3" t="s">
        <v>18</v>
      </c>
      <c r="G16" s="16"/>
      <c r="H16" s="3"/>
      <c r="I16" s="3"/>
      <c r="J16" s="34"/>
      <c r="K16" s="8"/>
      <c r="L16" s="8"/>
    </row>
    <row r="17" spans="1:12" ht="15.75">
      <c r="A17" s="1"/>
      <c r="B17" s="2" t="s">
        <v>20</v>
      </c>
      <c r="C17" s="13"/>
      <c r="D17" s="3"/>
      <c r="E17" s="3"/>
      <c r="F17" s="3" t="s">
        <v>18</v>
      </c>
      <c r="G17" s="16"/>
      <c r="H17" s="13"/>
      <c r="I17" s="13"/>
      <c r="J17" s="34"/>
      <c r="K17" s="8"/>
      <c r="L17" s="8"/>
    </row>
    <row r="18" spans="1:12" ht="15.75">
      <c r="A18" s="1">
        <v>5</v>
      </c>
      <c r="B18" s="2" t="s">
        <v>21</v>
      </c>
      <c r="C18" s="13">
        <v>0</v>
      </c>
      <c r="D18" s="37"/>
      <c r="E18" s="37"/>
      <c r="F18" s="3">
        <f aca="true" t="shared" si="0" ref="F18:F23">C18+D18+E18</f>
        <v>0</v>
      </c>
      <c r="G18" s="16"/>
      <c r="H18" s="13"/>
      <c r="I18" s="13"/>
      <c r="J18" s="34"/>
      <c r="K18" s="8"/>
      <c r="L18" s="8"/>
    </row>
    <row r="19" spans="1:12" ht="13.5" customHeight="1">
      <c r="A19" s="1">
        <v>6</v>
      </c>
      <c r="B19" s="2" t="s">
        <v>22</v>
      </c>
      <c r="C19" s="13">
        <v>0</v>
      </c>
      <c r="D19" s="37"/>
      <c r="E19" s="37"/>
      <c r="F19" s="3">
        <f t="shared" si="0"/>
        <v>0</v>
      </c>
      <c r="G19" s="16"/>
      <c r="H19" s="13">
        <v>17500</v>
      </c>
      <c r="I19" s="13"/>
      <c r="J19" s="34"/>
      <c r="K19" s="8"/>
      <c r="L19" s="8"/>
    </row>
    <row r="20" spans="1:12" ht="15.75">
      <c r="A20" s="1">
        <v>7</v>
      </c>
      <c r="B20" s="2" t="s">
        <v>23</v>
      </c>
      <c r="C20" s="13">
        <v>0</v>
      </c>
      <c r="D20" s="37"/>
      <c r="E20" s="37"/>
      <c r="F20" s="3">
        <f t="shared" si="0"/>
        <v>0</v>
      </c>
      <c r="G20" s="16"/>
      <c r="H20" s="13"/>
      <c r="I20" s="13"/>
      <c r="J20" s="34"/>
      <c r="K20" s="8"/>
      <c r="L20" s="8"/>
    </row>
    <row r="21" spans="1:12" ht="16.5" customHeight="1">
      <c r="A21" s="1">
        <v>8</v>
      </c>
      <c r="B21" s="2" t="s">
        <v>24</v>
      </c>
      <c r="C21" s="13">
        <v>0</v>
      </c>
      <c r="D21" s="37"/>
      <c r="E21" s="37"/>
      <c r="F21" s="3">
        <f t="shared" si="0"/>
        <v>0</v>
      </c>
      <c r="G21" s="16"/>
      <c r="H21" s="13"/>
      <c r="I21" s="13"/>
      <c r="J21" s="34"/>
      <c r="K21" s="8"/>
      <c r="L21" s="8"/>
    </row>
    <row r="22" spans="1:12" ht="15.75">
      <c r="A22" s="1">
        <v>9</v>
      </c>
      <c r="B22" s="2" t="s">
        <v>25</v>
      </c>
      <c r="C22" s="13">
        <v>10200</v>
      </c>
      <c r="D22" s="37"/>
      <c r="E22" s="37"/>
      <c r="F22" s="3">
        <f t="shared" si="0"/>
        <v>10200</v>
      </c>
      <c r="G22" s="16"/>
      <c r="H22" s="13"/>
      <c r="I22" s="13">
        <v>10000</v>
      </c>
      <c r="J22" s="34"/>
      <c r="K22" s="8"/>
      <c r="L22" s="8"/>
    </row>
    <row r="23" spans="1:12" ht="15.75">
      <c r="A23" s="1">
        <v>10</v>
      </c>
      <c r="B23" s="2" t="s">
        <v>26</v>
      </c>
      <c r="C23" s="18">
        <v>0</v>
      </c>
      <c r="D23" s="39"/>
      <c r="E23" s="39"/>
      <c r="F23" s="18">
        <f t="shared" si="0"/>
        <v>0</v>
      </c>
      <c r="G23" s="16"/>
      <c r="H23" s="18"/>
      <c r="I23" s="18"/>
      <c r="J23" s="34"/>
      <c r="K23" s="8"/>
      <c r="L23" s="8"/>
    </row>
    <row r="24" spans="1:12" ht="15.75">
      <c r="A24" s="1"/>
      <c r="B24" s="2"/>
      <c r="C24" s="3" t="s">
        <v>18</v>
      </c>
      <c r="D24" s="3" t="s">
        <v>18</v>
      </c>
      <c r="E24" s="3"/>
      <c r="F24" s="3" t="s">
        <v>18</v>
      </c>
      <c r="G24" s="16"/>
      <c r="H24" s="3"/>
      <c r="I24" s="3"/>
      <c r="J24" s="34"/>
      <c r="K24" s="8"/>
      <c r="L24" s="8"/>
    </row>
    <row r="25" spans="1:12" ht="16.5" thickBot="1">
      <c r="A25" s="1">
        <v>11</v>
      </c>
      <c r="B25" s="15" t="s">
        <v>27</v>
      </c>
      <c r="C25" s="19">
        <f>SUM(C17:C23)</f>
        <v>10200</v>
      </c>
      <c r="D25" s="19">
        <f>SUM(D18:D24)</f>
        <v>0</v>
      </c>
      <c r="E25" s="19">
        <f>SUM(E18:E24)</f>
        <v>0</v>
      </c>
      <c r="F25" s="19">
        <f>SUM(F18:F23)</f>
        <v>10200</v>
      </c>
      <c r="G25" s="16"/>
      <c r="H25" s="19">
        <f>SUM(H18:H23)</f>
        <v>17500</v>
      </c>
      <c r="I25" s="19">
        <f>SUM(I18:I23)</f>
        <v>10000</v>
      </c>
      <c r="J25" s="34"/>
      <c r="K25" s="8"/>
      <c r="L25" s="8"/>
    </row>
    <row r="26" spans="1:12" ht="17.25" thickBot="1" thickTop="1">
      <c r="A26" s="1"/>
      <c r="B26" s="8"/>
      <c r="C26" s="3" t="s">
        <v>18</v>
      </c>
      <c r="D26" s="3" t="s">
        <v>18</v>
      </c>
      <c r="E26" s="3"/>
      <c r="F26" s="3" t="s">
        <v>18</v>
      </c>
      <c r="G26" s="16" t="s">
        <v>18</v>
      </c>
      <c r="H26" s="3"/>
      <c r="I26" s="3"/>
      <c r="J26" s="34"/>
      <c r="K26" s="8"/>
      <c r="L26" s="8"/>
    </row>
    <row r="27" spans="1:12" ht="16.5" thickBot="1">
      <c r="A27" s="20">
        <v>12</v>
      </c>
      <c r="B27" s="21" t="s">
        <v>28</v>
      </c>
      <c r="C27" s="22">
        <f>C15+C25</f>
        <v>110260</v>
      </c>
      <c r="D27" s="22">
        <f>D25+D15</f>
        <v>0</v>
      </c>
      <c r="E27" s="22">
        <f>E25+E15</f>
        <v>0</v>
      </c>
      <c r="F27" s="22">
        <f>F15+F25</f>
        <v>110260</v>
      </c>
      <c r="G27" s="23"/>
      <c r="H27" s="22">
        <f>H25+H15</f>
        <v>142984</v>
      </c>
      <c r="I27" s="23">
        <f>I15+I25</f>
        <v>120260</v>
      </c>
      <c r="J27" s="34"/>
      <c r="K27" s="44"/>
      <c r="L27" s="44"/>
    </row>
    <row r="28" spans="1:12" ht="15.75">
      <c r="A28" s="1"/>
      <c r="B28" s="8"/>
      <c r="C28" s="3" t="s">
        <v>18</v>
      </c>
      <c r="D28" s="3" t="s">
        <v>18</v>
      </c>
      <c r="E28" s="3"/>
      <c r="F28" s="3" t="s">
        <v>18</v>
      </c>
      <c r="G28" s="16"/>
      <c r="H28" s="3"/>
      <c r="I28" s="3"/>
      <c r="J28" s="34"/>
      <c r="K28" s="8"/>
      <c r="L28" s="8"/>
    </row>
    <row r="29" spans="1:12" ht="15.75">
      <c r="A29" s="1"/>
      <c r="B29" s="15" t="s">
        <v>29</v>
      </c>
      <c r="C29" s="13"/>
      <c r="D29" s="3"/>
      <c r="E29" s="3"/>
      <c r="F29" s="3"/>
      <c r="G29" s="16"/>
      <c r="H29" s="13"/>
      <c r="I29" s="13"/>
      <c r="J29" s="34"/>
      <c r="K29" s="46" t="s">
        <v>9</v>
      </c>
      <c r="L29" s="46" t="s">
        <v>87</v>
      </c>
    </row>
    <row r="30" spans="1:12" ht="15.75">
      <c r="A30" s="1">
        <v>13</v>
      </c>
      <c r="B30" s="2" t="s">
        <v>30</v>
      </c>
      <c r="C30" s="13">
        <v>46748</v>
      </c>
      <c r="D30" s="37"/>
      <c r="E30" s="37"/>
      <c r="F30" s="3">
        <f>C30+D30+E30</f>
        <v>46748</v>
      </c>
      <c r="G30" s="16"/>
      <c r="H30" s="13"/>
      <c r="I30" s="13">
        <v>58748</v>
      </c>
      <c r="J30" s="34"/>
      <c r="K30" s="42">
        <f>F30</f>
        <v>46748</v>
      </c>
      <c r="L30" s="41"/>
    </row>
    <row r="31" spans="1:12" ht="15.75">
      <c r="A31" s="1">
        <v>14</v>
      </c>
      <c r="B31" s="2" t="s">
        <v>31</v>
      </c>
      <c r="C31" s="13">
        <v>12000</v>
      </c>
      <c r="D31" s="37"/>
      <c r="E31" s="37"/>
      <c r="F31" s="3">
        <f aca="true" t="shared" si="1" ref="F31:F63">C31+D31+E31</f>
        <v>12000</v>
      </c>
      <c r="G31" s="16"/>
      <c r="H31" s="13"/>
      <c r="I31" s="13"/>
      <c r="J31" s="34"/>
      <c r="K31" s="42">
        <f>F31</f>
        <v>12000</v>
      </c>
      <c r="L31" s="41"/>
    </row>
    <row r="32" spans="1:12" ht="15.75">
      <c r="A32" s="1">
        <v>15</v>
      </c>
      <c r="B32" s="2" t="s">
        <v>32</v>
      </c>
      <c r="C32" s="13">
        <v>18756</v>
      </c>
      <c r="D32" s="37"/>
      <c r="E32" s="37"/>
      <c r="F32" s="3">
        <f t="shared" si="1"/>
        <v>18756</v>
      </c>
      <c r="G32" s="16"/>
      <c r="H32" s="13"/>
      <c r="I32" s="13"/>
      <c r="J32" s="34"/>
      <c r="K32" s="42">
        <f>F32</f>
        <v>18756</v>
      </c>
      <c r="L32" s="41"/>
    </row>
    <row r="33" spans="1:12" ht="15.75">
      <c r="A33" s="1">
        <v>16</v>
      </c>
      <c r="B33" s="2" t="s">
        <v>34</v>
      </c>
      <c r="C33" s="13"/>
      <c r="D33" s="37"/>
      <c r="E33" s="37"/>
      <c r="F33" s="3">
        <f t="shared" si="1"/>
        <v>0</v>
      </c>
      <c r="G33" s="16"/>
      <c r="H33" s="13"/>
      <c r="I33" s="13"/>
      <c r="J33" s="34"/>
      <c r="K33" s="42">
        <f>F33</f>
        <v>0</v>
      </c>
      <c r="L33" s="41"/>
    </row>
    <row r="34" spans="1:12" ht="15.75">
      <c r="A34" s="1">
        <v>17</v>
      </c>
      <c r="B34" s="2" t="s">
        <v>35</v>
      </c>
      <c r="C34" s="13">
        <v>8841</v>
      </c>
      <c r="D34" s="37"/>
      <c r="E34" s="37"/>
      <c r="F34" s="3">
        <f t="shared" si="1"/>
        <v>8841</v>
      </c>
      <c r="G34" s="16"/>
      <c r="H34" s="13"/>
      <c r="I34" s="13">
        <v>8850</v>
      </c>
      <c r="J34" s="34"/>
      <c r="K34" s="41"/>
      <c r="L34" s="42">
        <f>F34</f>
        <v>8841</v>
      </c>
    </row>
    <row r="35" spans="1:12" ht="15.75">
      <c r="A35" s="1">
        <v>18</v>
      </c>
      <c r="B35" s="2" t="s">
        <v>36</v>
      </c>
      <c r="C35" s="13"/>
      <c r="D35" s="37"/>
      <c r="E35" s="37"/>
      <c r="F35" s="3">
        <f t="shared" si="1"/>
        <v>0</v>
      </c>
      <c r="G35" s="16"/>
      <c r="H35" s="13"/>
      <c r="I35" s="13"/>
      <c r="J35" s="34"/>
      <c r="K35" s="41"/>
      <c r="L35" s="42">
        <f>F35</f>
        <v>0</v>
      </c>
    </row>
    <row r="36" spans="1:12" ht="15.75">
      <c r="A36" s="1">
        <v>19</v>
      </c>
      <c r="B36" s="2" t="s">
        <v>37</v>
      </c>
      <c r="C36" s="13"/>
      <c r="D36" s="37"/>
      <c r="E36" s="37"/>
      <c r="F36" s="3">
        <f t="shared" si="1"/>
        <v>0</v>
      </c>
      <c r="G36" s="16"/>
      <c r="H36" s="13"/>
      <c r="I36" s="13">
        <v>1417</v>
      </c>
      <c r="J36" s="34"/>
      <c r="K36" s="41"/>
      <c r="L36" s="42">
        <f>F36</f>
        <v>0</v>
      </c>
    </row>
    <row r="37" spans="1:12" ht="15.75">
      <c r="A37" s="1">
        <v>20</v>
      </c>
      <c r="B37" s="2" t="s">
        <v>38</v>
      </c>
      <c r="C37" s="13">
        <v>10456</v>
      </c>
      <c r="D37" s="37"/>
      <c r="E37" s="37"/>
      <c r="F37" s="3">
        <f t="shared" si="1"/>
        <v>10456</v>
      </c>
      <c r="G37" s="16"/>
      <c r="H37" s="13"/>
      <c r="I37" s="13">
        <v>1809</v>
      </c>
      <c r="J37" s="34"/>
      <c r="K37" s="41"/>
      <c r="L37" s="42">
        <f>F37</f>
        <v>10456</v>
      </c>
    </row>
    <row r="38" spans="1:12" ht="15.75">
      <c r="A38" s="1">
        <v>21</v>
      </c>
      <c r="B38" s="2" t="s">
        <v>40</v>
      </c>
      <c r="C38" s="13">
        <v>4605</v>
      </c>
      <c r="D38" s="37"/>
      <c r="E38" s="37"/>
      <c r="F38" s="3">
        <f t="shared" si="1"/>
        <v>4605</v>
      </c>
      <c r="G38" s="16"/>
      <c r="H38" s="13"/>
      <c r="I38" s="13">
        <v>3725</v>
      </c>
      <c r="J38" s="34"/>
      <c r="K38" s="42">
        <f>F38</f>
        <v>4605</v>
      </c>
      <c r="L38" s="41"/>
    </row>
    <row r="39" spans="1:12" ht="15.75">
      <c r="A39" s="1">
        <v>22</v>
      </c>
      <c r="B39" s="2" t="s">
        <v>42</v>
      </c>
      <c r="C39" s="13">
        <v>16456</v>
      </c>
      <c r="D39" s="37"/>
      <c r="E39" s="37"/>
      <c r="F39" s="3">
        <f t="shared" si="1"/>
        <v>16456</v>
      </c>
      <c r="G39" s="16"/>
      <c r="H39" s="13"/>
      <c r="I39" s="13">
        <v>2955</v>
      </c>
      <c r="J39" s="34"/>
      <c r="K39" s="42">
        <f>F39</f>
        <v>16456</v>
      </c>
      <c r="L39" s="42"/>
    </row>
    <row r="40" spans="1:12" ht="15.75">
      <c r="A40" s="1">
        <v>23</v>
      </c>
      <c r="B40" s="2" t="s">
        <v>93</v>
      </c>
      <c r="C40" s="13">
        <v>1505</v>
      </c>
      <c r="D40" s="37"/>
      <c r="E40" s="37"/>
      <c r="F40" s="3">
        <f t="shared" si="1"/>
        <v>1505</v>
      </c>
      <c r="G40" s="16"/>
      <c r="H40" s="13"/>
      <c r="I40" s="13"/>
      <c r="J40" s="34"/>
      <c r="K40" s="42">
        <f>F40</f>
        <v>1505</v>
      </c>
      <c r="L40" s="41"/>
    </row>
    <row r="41" spans="1:12" ht="15.75">
      <c r="A41" s="1">
        <v>24</v>
      </c>
      <c r="B41" s="2" t="s">
        <v>43</v>
      </c>
      <c r="C41" s="13"/>
      <c r="D41" s="37"/>
      <c r="E41" s="37"/>
      <c r="F41" s="3">
        <f t="shared" si="1"/>
        <v>0</v>
      </c>
      <c r="G41" s="16"/>
      <c r="H41" s="13"/>
      <c r="I41" s="13">
        <v>1600</v>
      </c>
      <c r="J41" s="34"/>
      <c r="K41" s="42">
        <f>F41</f>
        <v>0</v>
      </c>
      <c r="L41" s="41"/>
    </row>
    <row r="42" spans="1:12" ht="15.75">
      <c r="A42" s="1">
        <v>25</v>
      </c>
      <c r="B42" s="2" t="s">
        <v>91</v>
      </c>
      <c r="C42" s="13">
        <v>5533</v>
      </c>
      <c r="D42" s="37"/>
      <c r="E42" s="37"/>
      <c r="F42" s="3">
        <f t="shared" si="1"/>
        <v>5533</v>
      </c>
      <c r="G42" s="16"/>
      <c r="H42" s="13"/>
      <c r="I42" s="13"/>
      <c r="J42" s="34"/>
      <c r="K42" s="42">
        <f>F42</f>
        <v>5533</v>
      </c>
      <c r="L42" s="41"/>
    </row>
    <row r="43" spans="1:12" ht="15.75">
      <c r="A43" s="1">
        <v>26</v>
      </c>
      <c r="B43" s="2" t="s">
        <v>92</v>
      </c>
      <c r="C43" s="13">
        <v>928</v>
      </c>
      <c r="D43" s="37"/>
      <c r="E43" s="37"/>
      <c r="F43" s="3">
        <f t="shared" si="1"/>
        <v>928</v>
      </c>
      <c r="G43" s="16"/>
      <c r="H43" s="13"/>
      <c r="I43" s="13"/>
      <c r="J43" s="34"/>
      <c r="K43" s="41"/>
      <c r="L43" s="42">
        <f>F43</f>
        <v>928</v>
      </c>
    </row>
    <row r="44" spans="1:12" ht="15.75">
      <c r="A44" s="1">
        <v>27</v>
      </c>
      <c r="B44" s="2" t="s">
        <v>44</v>
      </c>
      <c r="C44" s="13">
        <v>3325</v>
      </c>
      <c r="D44" s="37">
        <v>-700</v>
      </c>
      <c r="E44" s="37"/>
      <c r="F44" s="3">
        <f t="shared" si="1"/>
        <v>2625</v>
      </c>
      <c r="G44" s="16" t="s">
        <v>33</v>
      </c>
      <c r="H44" s="13"/>
      <c r="I44" s="13">
        <v>3600</v>
      </c>
      <c r="J44" s="34"/>
      <c r="K44" s="42">
        <f>F44</f>
        <v>2625</v>
      </c>
      <c r="L44" s="41"/>
    </row>
    <row r="45" spans="1:12" ht="15.75">
      <c r="A45" s="1">
        <v>28</v>
      </c>
      <c r="B45" s="2" t="s">
        <v>46</v>
      </c>
      <c r="C45" s="24"/>
      <c r="D45" s="37"/>
      <c r="E45" s="37"/>
      <c r="F45" s="3">
        <f t="shared" si="1"/>
        <v>0</v>
      </c>
      <c r="G45" s="16"/>
      <c r="H45" s="13"/>
      <c r="I45" s="13"/>
      <c r="J45" s="34"/>
      <c r="K45" s="42">
        <f>F45</f>
        <v>0</v>
      </c>
      <c r="L45" s="41"/>
    </row>
    <row r="46" spans="1:12" ht="15.75">
      <c r="A46" s="1">
        <v>29</v>
      </c>
      <c r="B46" s="2" t="s">
        <v>47</v>
      </c>
      <c r="C46" s="24">
        <v>4507</v>
      </c>
      <c r="D46" s="37"/>
      <c r="E46" s="37"/>
      <c r="F46" s="3">
        <f t="shared" si="1"/>
        <v>4507</v>
      </c>
      <c r="G46" s="16"/>
      <c r="H46" s="13"/>
      <c r="I46" s="13">
        <v>1135</v>
      </c>
      <c r="J46" s="34"/>
      <c r="K46" s="41"/>
      <c r="L46" s="42">
        <f>F46</f>
        <v>4507</v>
      </c>
    </row>
    <row r="47" spans="1:12" ht="15.75">
      <c r="A47" s="1">
        <v>30</v>
      </c>
      <c r="B47" s="2" t="s">
        <v>49</v>
      </c>
      <c r="C47" s="24">
        <v>570</v>
      </c>
      <c r="D47" s="37"/>
      <c r="E47" s="37">
        <v>3500</v>
      </c>
      <c r="F47" s="3">
        <f t="shared" si="1"/>
        <v>4070</v>
      </c>
      <c r="G47" s="16" t="s">
        <v>39</v>
      </c>
      <c r="H47" s="13"/>
      <c r="I47" s="13">
        <v>15588</v>
      </c>
      <c r="J47" s="34"/>
      <c r="K47" s="42">
        <f>F47</f>
        <v>4070</v>
      </c>
      <c r="L47" s="41"/>
    </row>
    <row r="48" spans="1:12" ht="15.75">
      <c r="A48" s="1">
        <v>31</v>
      </c>
      <c r="B48" s="2" t="s">
        <v>50</v>
      </c>
      <c r="C48" s="24"/>
      <c r="D48" s="37"/>
      <c r="E48" s="37"/>
      <c r="F48" s="3">
        <f t="shared" si="1"/>
        <v>0</v>
      </c>
      <c r="G48" s="16"/>
      <c r="H48" s="13"/>
      <c r="I48" s="13">
        <v>4000</v>
      </c>
      <c r="J48" s="34"/>
      <c r="K48" s="42">
        <f>F48</f>
        <v>0</v>
      </c>
      <c r="L48" s="41"/>
    </row>
    <row r="49" spans="1:12" ht="15.75">
      <c r="A49" s="1">
        <v>32</v>
      </c>
      <c r="B49" s="2" t="s">
        <v>51</v>
      </c>
      <c r="C49" s="24">
        <v>6900</v>
      </c>
      <c r="D49" s="37"/>
      <c r="E49" s="37"/>
      <c r="F49" s="3">
        <f t="shared" si="1"/>
        <v>6900</v>
      </c>
      <c r="G49" s="16"/>
      <c r="H49" s="13"/>
      <c r="I49" s="13"/>
      <c r="J49" s="34"/>
      <c r="K49" s="42">
        <f>F49</f>
        <v>6900</v>
      </c>
      <c r="L49" s="41"/>
    </row>
    <row r="50" spans="1:12" ht="15.75">
      <c r="A50" s="1">
        <v>33</v>
      </c>
      <c r="B50" s="2" t="s">
        <v>52</v>
      </c>
      <c r="C50" s="24"/>
      <c r="D50" s="37"/>
      <c r="E50" s="37"/>
      <c r="F50" s="3">
        <f t="shared" si="1"/>
        <v>0</v>
      </c>
      <c r="G50" s="16"/>
      <c r="H50" s="13"/>
      <c r="I50" s="13">
        <v>26800</v>
      </c>
      <c r="J50" s="34"/>
      <c r="K50" s="42">
        <f>F50</f>
        <v>0</v>
      </c>
      <c r="L50" s="41"/>
    </row>
    <row r="51" spans="1:12" ht="15.75">
      <c r="A51" s="1">
        <v>34</v>
      </c>
      <c r="B51" s="2" t="s">
        <v>53</v>
      </c>
      <c r="C51" s="24"/>
      <c r="D51" s="37"/>
      <c r="E51" s="37"/>
      <c r="F51" s="3">
        <f t="shared" si="1"/>
        <v>0</v>
      </c>
      <c r="G51" s="16"/>
      <c r="H51" s="13"/>
      <c r="I51" s="13">
        <v>1078</v>
      </c>
      <c r="J51" s="34"/>
      <c r="K51" s="41"/>
      <c r="L51" s="42">
        <f>F51</f>
        <v>0</v>
      </c>
    </row>
    <row r="52" spans="1:12" ht="15.75">
      <c r="A52" s="1">
        <v>35</v>
      </c>
      <c r="B52" s="2" t="s">
        <v>54</v>
      </c>
      <c r="C52" s="24">
        <v>147</v>
      </c>
      <c r="D52" s="37">
        <f>-(182+85.36)</f>
        <v>-267.36</v>
      </c>
      <c r="E52" s="37"/>
      <c r="F52" s="3">
        <f t="shared" si="1"/>
        <v>-120.36000000000001</v>
      </c>
      <c r="G52" s="16" t="s">
        <v>41</v>
      </c>
      <c r="H52" s="13"/>
      <c r="I52" s="13">
        <v>5200</v>
      </c>
      <c r="J52" s="34"/>
      <c r="K52" s="41"/>
      <c r="L52" s="42">
        <f>F52</f>
        <v>-120.36000000000001</v>
      </c>
    </row>
    <row r="53" spans="1:12" ht="15.75">
      <c r="A53" s="1">
        <v>36</v>
      </c>
      <c r="B53" s="2" t="s">
        <v>55</v>
      </c>
      <c r="C53" s="24"/>
      <c r="D53" s="37"/>
      <c r="E53" s="37"/>
      <c r="F53" s="3">
        <f t="shared" si="1"/>
        <v>0</v>
      </c>
      <c r="G53" s="16"/>
      <c r="H53" s="13"/>
      <c r="I53" s="13">
        <v>500</v>
      </c>
      <c r="J53" s="34"/>
      <c r="K53" s="41"/>
      <c r="L53" s="42">
        <f>F53</f>
        <v>0</v>
      </c>
    </row>
    <row r="54" spans="1:12" ht="15.75">
      <c r="A54" s="1">
        <v>37</v>
      </c>
      <c r="B54" s="2" t="s">
        <v>94</v>
      </c>
      <c r="C54" s="24">
        <v>550</v>
      </c>
      <c r="D54" s="37"/>
      <c r="E54" s="37"/>
      <c r="F54" s="3">
        <f t="shared" si="1"/>
        <v>550</v>
      </c>
      <c r="G54" s="16"/>
      <c r="H54" s="13"/>
      <c r="I54" s="13">
        <v>808</v>
      </c>
      <c r="J54" s="34"/>
      <c r="K54" s="41"/>
      <c r="L54" s="42">
        <f>F54</f>
        <v>550</v>
      </c>
    </row>
    <row r="55" spans="1:12" ht="15.75">
      <c r="A55" s="1">
        <v>38</v>
      </c>
      <c r="B55" s="2" t="s">
        <v>56</v>
      </c>
      <c r="C55" s="24"/>
      <c r="D55" s="37"/>
      <c r="E55" s="37"/>
      <c r="F55" s="3">
        <f t="shared" si="1"/>
        <v>0</v>
      </c>
      <c r="G55" s="16"/>
      <c r="H55" s="13"/>
      <c r="I55" s="13"/>
      <c r="J55" s="34"/>
      <c r="K55" s="42">
        <f>F55</f>
        <v>0</v>
      </c>
      <c r="L55" s="41"/>
    </row>
    <row r="56" spans="1:12" ht="15.75">
      <c r="A56" s="1">
        <v>39</v>
      </c>
      <c r="B56" s="2" t="s">
        <v>57</v>
      </c>
      <c r="C56" s="24">
        <v>1225</v>
      </c>
      <c r="D56" s="37"/>
      <c r="E56" s="37"/>
      <c r="F56" s="3">
        <f t="shared" si="1"/>
        <v>1225</v>
      </c>
      <c r="G56" s="16"/>
      <c r="H56" s="13"/>
      <c r="I56" s="13"/>
      <c r="J56" s="34"/>
      <c r="K56" s="42">
        <f>F56</f>
        <v>1225</v>
      </c>
      <c r="L56" s="42"/>
    </row>
    <row r="57" spans="1:12" ht="15.75">
      <c r="A57" s="1">
        <v>40</v>
      </c>
      <c r="B57" s="2" t="s">
        <v>58</v>
      </c>
      <c r="C57" s="13">
        <v>2327</v>
      </c>
      <c r="D57" s="37"/>
      <c r="E57" s="37"/>
      <c r="F57" s="3">
        <f t="shared" si="1"/>
        <v>2327</v>
      </c>
      <c r="G57" s="16"/>
      <c r="H57" s="13"/>
      <c r="I57" s="13">
        <v>3607</v>
      </c>
      <c r="J57" s="34"/>
      <c r="K57" s="42"/>
      <c r="L57" s="42">
        <f>F57</f>
        <v>2327</v>
      </c>
    </row>
    <row r="58" spans="1:12" ht="15.75">
      <c r="A58" s="1">
        <v>41</v>
      </c>
      <c r="B58" s="2" t="s">
        <v>59</v>
      </c>
      <c r="C58" s="24">
        <v>1110</v>
      </c>
      <c r="D58" s="37"/>
      <c r="E58" s="37"/>
      <c r="F58" s="3">
        <f t="shared" si="1"/>
        <v>1110</v>
      </c>
      <c r="G58" s="16"/>
      <c r="H58" s="13"/>
      <c r="I58" s="13">
        <v>600</v>
      </c>
      <c r="J58" s="34"/>
      <c r="K58" s="42"/>
      <c r="L58" s="42">
        <f>F58</f>
        <v>1110</v>
      </c>
    </row>
    <row r="59" spans="1:12" ht="15.75">
      <c r="A59" s="1">
        <v>42</v>
      </c>
      <c r="B59" s="2" t="s">
        <v>60</v>
      </c>
      <c r="C59" s="24"/>
      <c r="D59" s="37"/>
      <c r="E59" s="37"/>
      <c r="F59" s="3">
        <f t="shared" si="1"/>
        <v>0</v>
      </c>
      <c r="G59" s="16"/>
      <c r="H59" s="13"/>
      <c r="I59" s="13">
        <v>300</v>
      </c>
      <c r="J59" s="34"/>
      <c r="K59" s="42">
        <f>F59</f>
        <v>0</v>
      </c>
      <c r="L59" s="42"/>
    </row>
    <row r="60" spans="1:12" ht="15.75">
      <c r="A60" s="1">
        <v>43</v>
      </c>
      <c r="B60" s="2" t="s">
        <v>61</v>
      </c>
      <c r="C60" s="13"/>
      <c r="D60" s="37"/>
      <c r="E60" s="37"/>
      <c r="F60" s="3">
        <f t="shared" si="1"/>
        <v>0</v>
      </c>
      <c r="G60" s="16"/>
      <c r="H60" s="13"/>
      <c r="I60" s="13">
        <v>350</v>
      </c>
      <c r="J60" s="34"/>
      <c r="K60" s="42">
        <f>F60</f>
        <v>0</v>
      </c>
      <c r="L60" s="41"/>
    </row>
    <row r="61" spans="1:12" ht="15.75">
      <c r="A61" s="1">
        <v>44</v>
      </c>
      <c r="B61" s="2" t="s">
        <v>62</v>
      </c>
      <c r="C61" s="13"/>
      <c r="D61" s="37"/>
      <c r="E61" s="37"/>
      <c r="F61" s="3">
        <f t="shared" si="1"/>
        <v>0</v>
      </c>
      <c r="G61" s="16"/>
      <c r="H61" s="13"/>
      <c r="I61" s="13">
        <v>200</v>
      </c>
      <c r="J61" s="34"/>
      <c r="K61" s="42">
        <f>F61</f>
        <v>0</v>
      </c>
      <c r="L61" s="41"/>
    </row>
    <row r="62" spans="1:12" ht="15.75">
      <c r="A62" s="1">
        <v>45</v>
      </c>
      <c r="B62" s="2" t="s">
        <v>63</v>
      </c>
      <c r="C62" s="13"/>
      <c r="D62" s="37"/>
      <c r="E62" s="37"/>
      <c r="F62" s="3">
        <f t="shared" si="1"/>
        <v>0</v>
      </c>
      <c r="G62" s="16"/>
      <c r="H62" s="13"/>
      <c r="I62" s="13"/>
      <c r="J62" s="34"/>
      <c r="K62" s="41"/>
      <c r="L62" s="42">
        <f>F62</f>
        <v>0</v>
      </c>
    </row>
    <row r="63" spans="1:12" ht="15.75">
      <c r="A63" s="1">
        <v>46</v>
      </c>
      <c r="B63" s="2" t="s">
        <v>64</v>
      </c>
      <c r="C63" s="13"/>
      <c r="D63" s="37"/>
      <c r="E63" s="37"/>
      <c r="F63" s="3">
        <f t="shared" si="1"/>
        <v>0</v>
      </c>
      <c r="G63" s="16"/>
      <c r="H63" s="13"/>
      <c r="I63" s="13"/>
      <c r="J63" s="34"/>
      <c r="K63" s="42">
        <f>F63</f>
        <v>0</v>
      </c>
      <c r="L63" s="41"/>
    </row>
    <row r="64" spans="1:12" ht="15.75">
      <c r="A64" s="1">
        <v>47</v>
      </c>
      <c r="B64" s="2" t="s">
        <v>65</v>
      </c>
      <c r="C64" s="18"/>
      <c r="D64" s="39"/>
      <c r="E64" s="39"/>
      <c r="F64" s="18">
        <f>C64+D64+E64</f>
        <v>0</v>
      </c>
      <c r="G64" s="16"/>
      <c r="H64" s="18"/>
      <c r="I64" s="18">
        <v>1400</v>
      </c>
      <c r="J64" s="34"/>
      <c r="K64" s="42">
        <f>F64</f>
        <v>0</v>
      </c>
      <c r="L64" s="41"/>
    </row>
    <row r="65" spans="1:12" ht="15.75">
      <c r="A65" s="1"/>
      <c r="B65" s="2"/>
      <c r="C65" s="3" t="s">
        <v>18</v>
      </c>
      <c r="D65" s="3" t="s">
        <v>18</v>
      </c>
      <c r="E65" s="3"/>
      <c r="F65" s="3" t="s">
        <v>66</v>
      </c>
      <c r="G65" s="16"/>
      <c r="H65" s="3"/>
      <c r="I65" s="3"/>
      <c r="J65" s="34"/>
      <c r="K65" s="41"/>
      <c r="L65" s="41"/>
    </row>
    <row r="66" spans="1:12" ht="16.5" thickBot="1">
      <c r="A66" s="25">
        <v>48</v>
      </c>
      <c r="B66" s="15" t="s">
        <v>67</v>
      </c>
      <c r="C66" s="26">
        <f>SUM(C30:C64)</f>
        <v>146489</v>
      </c>
      <c r="D66" s="26">
        <f>SUM(D30:D64)</f>
        <v>-967.36</v>
      </c>
      <c r="E66" s="26">
        <f>SUM(E30:E64)</f>
        <v>3500</v>
      </c>
      <c r="F66" s="26">
        <f>SUM(F30:F64)</f>
        <v>149021.64</v>
      </c>
      <c r="G66" s="16" t="s">
        <v>45</v>
      </c>
      <c r="H66" s="26">
        <f>F66*1.1069</f>
        <v>164952.053316</v>
      </c>
      <c r="I66" s="26">
        <f>SUM(I30:I64)</f>
        <v>144270</v>
      </c>
      <c r="J66" s="36"/>
      <c r="K66" s="43">
        <f>SUM(K30:K64)</f>
        <v>120423</v>
      </c>
      <c r="L66" s="43">
        <f>SUM(L30:L64)</f>
        <v>28598.64</v>
      </c>
    </row>
    <row r="67" spans="1:12" ht="16.5" thickTop="1">
      <c r="A67" s="1"/>
      <c r="B67" s="2"/>
      <c r="C67" s="3" t="s">
        <v>66</v>
      </c>
      <c r="D67" s="3" t="s">
        <v>66</v>
      </c>
      <c r="E67" s="3"/>
      <c r="F67" s="3" t="s">
        <v>66</v>
      </c>
      <c r="G67" s="16"/>
      <c r="H67" s="3"/>
      <c r="I67" s="3"/>
      <c r="J67" s="34"/>
      <c r="K67" s="2"/>
      <c r="L67" s="2"/>
    </row>
    <row r="68" spans="1:12" ht="15.75">
      <c r="A68" s="1"/>
      <c r="B68" s="15" t="s">
        <v>68</v>
      </c>
      <c r="C68" s="13"/>
      <c r="D68" s="3"/>
      <c r="E68" s="3"/>
      <c r="F68" s="3"/>
      <c r="G68" s="16"/>
      <c r="H68" s="13"/>
      <c r="I68" s="13"/>
      <c r="J68" s="34"/>
      <c r="K68" s="2"/>
      <c r="L68" s="2"/>
    </row>
    <row r="69" spans="1:12" ht="15.75">
      <c r="A69" s="1">
        <v>49</v>
      </c>
      <c r="B69" s="2" t="s">
        <v>69</v>
      </c>
      <c r="C69" s="13">
        <v>24352</v>
      </c>
      <c r="D69" s="37">
        <v>-5520</v>
      </c>
      <c r="E69" s="37"/>
      <c r="F69" s="3">
        <f>C69+D69+E69</f>
        <v>18832</v>
      </c>
      <c r="G69" s="16" t="s">
        <v>48</v>
      </c>
      <c r="H69" s="13">
        <f>F69</f>
        <v>18832</v>
      </c>
      <c r="I69" s="13"/>
      <c r="J69" s="34"/>
      <c r="K69" s="27"/>
      <c r="L69" s="27"/>
    </row>
    <row r="70" spans="1:12" ht="15.75">
      <c r="A70" s="1">
        <v>50</v>
      </c>
      <c r="B70" s="2" t="s">
        <v>70</v>
      </c>
      <c r="C70" s="13"/>
      <c r="D70" s="37"/>
      <c r="E70" s="37"/>
      <c r="F70" s="3">
        <f>C70+D70+E70</f>
        <v>0</v>
      </c>
      <c r="G70" s="16"/>
      <c r="H70" s="17"/>
      <c r="I70" s="13"/>
      <c r="J70" s="34"/>
      <c r="K70" s="2"/>
      <c r="L70" s="2"/>
    </row>
    <row r="71" spans="1:12" ht="15.75">
      <c r="A71" s="1">
        <v>51</v>
      </c>
      <c r="B71" s="2" t="s">
        <v>71</v>
      </c>
      <c r="C71" s="24"/>
      <c r="D71" s="37"/>
      <c r="E71" s="37"/>
      <c r="F71" s="3">
        <f>C71+D71+E71</f>
        <v>0</v>
      </c>
      <c r="G71" s="16"/>
      <c r="H71" s="13">
        <f>F71</f>
        <v>0</v>
      </c>
      <c r="I71" s="13">
        <v>21310</v>
      </c>
      <c r="J71" s="34"/>
      <c r="K71" s="2"/>
      <c r="L71" s="2"/>
    </row>
    <row r="72" spans="1:12" ht="15.75">
      <c r="A72" s="1">
        <v>52</v>
      </c>
      <c r="B72" s="2" t="s">
        <v>72</v>
      </c>
      <c r="C72" s="24"/>
      <c r="D72" s="37"/>
      <c r="E72" s="37"/>
      <c r="F72" s="3">
        <f>C72+D72+E72</f>
        <v>0</v>
      </c>
      <c r="G72" s="16"/>
      <c r="H72" s="13">
        <f>F72</f>
        <v>0</v>
      </c>
      <c r="I72" s="13"/>
      <c r="J72" s="34"/>
      <c r="K72" s="2"/>
      <c r="L72" s="2"/>
    </row>
    <row r="73" spans="1:12" ht="15.75">
      <c r="A73" s="1">
        <v>53</v>
      </c>
      <c r="B73" s="2" t="s">
        <v>73</v>
      </c>
      <c r="C73" s="18">
        <v>6465</v>
      </c>
      <c r="D73" s="39"/>
      <c r="E73" s="39"/>
      <c r="F73" s="18">
        <f>C73+D73+E73</f>
        <v>6465</v>
      </c>
      <c r="G73" s="16"/>
      <c r="H73" s="18">
        <f>F73</f>
        <v>6465</v>
      </c>
      <c r="I73" s="18">
        <v>3841</v>
      </c>
      <c r="J73" s="34"/>
      <c r="K73" s="2"/>
      <c r="L73" s="2"/>
    </row>
    <row r="74" spans="1:12" ht="15.75">
      <c r="A74" s="1"/>
      <c r="B74" s="2"/>
      <c r="C74" s="3" t="s">
        <v>18</v>
      </c>
      <c r="D74" s="3" t="s">
        <v>18</v>
      </c>
      <c r="E74" s="3"/>
      <c r="F74" s="3" t="s">
        <v>18</v>
      </c>
      <c r="G74" s="16"/>
      <c r="H74" s="3"/>
      <c r="I74" s="3"/>
      <c r="J74" s="34"/>
      <c r="K74" s="2"/>
      <c r="L74" s="2"/>
    </row>
    <row r="75" spans="1:12" ht="16.5" thickBot="1">
      <c r="A75" s="1">
        <v>54</v>
      </c>
      <c r="B75" s="15" t="s">
        <v>74</v>
      </c>
      <c r="C75" s="19">
        <f>SUM(C69:C73)</f>
        <v>30817</v>
      </c>
      <c r="D75" s="19">
        <f>SUM(D69:D73)</f>
        <v>-5520</v>
      </c>
      <c r="E75" s="19">
        <f>SUM(E69:E73)</f>
        <v>0</v>
      </c>
      <c r="F75" s="19">
        <f>SUM(F69:F73)</f>
        <v>25297</v>
      </c>
      <c r="G75" s="16"/>
      <c r="H75" s="19">
        <f>SUM(H69:H73)</f>
        <v>25297</v>
      </c>
      <c r="I75" s="19">
        <f>SUM(I69:I73)</f>
        <v>25151</v>
      </c>
      <c r="J75" s="34"/>
      <c r="K75" s="2"/>
      <c r="L75" s="2"/>
    </row>
    <row r="76" spans="1:12" ht="17.25" thickBot="1" thickTop="1">
      <c r="A76" s="1"/>
      <c r="B76" s="2"/>
      <c r="C76" s="3" t="s">
        <v>18</v>
      </c>
      <c r="D76" s="3" t="s">
        <v>18</v>
      </c>
      <c r="E76" s="3"/>
      <c r="F76" s="3" t="s">
        <v>18</v>
      </c>
      <c r="G76" s="16"/>
      <c r="H76" s="3"/>
      <c r="I76" s="3"/>
      <c r="J76" s="34"/>
      <c r="K76" s="2"/>
      <c r="L76" s="2"/>
    </row>
    <row r="77" spans="1:12" ht="16.5" thickBot="1">
      <c r="A77" s="1">
        <v>55</v>
      </c>
      <c r="B77" s="15" t="s">
        <v>75</v>
      </c>
      <c r="C77" s="19">
        <f>C66+C75</f>
        <v>177306</v>
      </c>
      <c r="D77" s="19">
        <f>D66+D75</f>
        <v>-6487.36</v>
      </c>
      <c r="E77" s="19">
        <f>E66+E75</f>
        <v>3500</v>
      </c>
      <c r="F77" s="19">
        <f>F66+F75</f>
        <v>174318.64</v>
      </c>
      <c r="G77" s="16"/>
      <c r="H77" s="40">
        <f>H66+H75</f>
        <v>190249.053316</v>
      </c>
      <c r="I77" s="19">
        <f>I66+I75</f>
        <v>169421</v>
      </c>
      <c r="J77" s="34"/>
      <c r="K77" s="2"/>
      <c r="L77" s="2"/>
    </row>
    <row r="78" spans="1:12" ht="35.25" customHeight="1" thickBot="1" thickTop="1">
      <c r="A78" s="1"/>
      <c r="B78" s="8"/>
      <c r="C78" s="3" t="s">
        <v>18</v>
      </c>
      <c r="D78" s="28"/>
      <c r="E78" s="3"/>
      <c r="F78" s="3" t="s">
        <v>18</v>
      </c>
      <c r="G78" s="16"/>
      <c r="H78" s="3"/>
      <c r="I78" s="3"/>
      <c r="J78" s="34"/>
      <c r="K78" s="2"/>
      <c r="L78" s="2"/>
    </row>
    <row r="79" spans="1:12" ht="16.5" thickBot="1">
      <c r="A79" s="29">
        <v>56</v>
      </c>
      <c r="B79" s="21" t="s">
        <v>76</v>
      </c>
      <c r="C79" s="22">
        <f>C27-C77</f>
        <v>-67046</v>
      </c>
      <c r="D79" s="22">
        <f>D27-D77</f>
        <v>6487.36</v>
      </c>
      <c r="E79" s="22">
        <f>E27-E77</f>
        <v>-3500</v>
      </c>
      <c r="F79" s="22">
        <f>F27-F77</f>
        <v>-64058.640000000014</v>
      </c>
      <c r="G79" s="23"/>
      <c r="H79" s="22">
        <f>H27-H77</f>
        <v>-47265.053316000005</v>
      </c>
      <c r="I79" s="23">
        <f>I27-I77</f>
        <v>-49161</v>
      </c>
      <c r="J79" s="34"/>
      <c r="K79" s="2"/>
      <c r="L79" s="2"/>
    </row>
    <row r="80" spans="1:12" ht="15.75">
      <c r="A80" s="1"/>
      <c r="B80" s="8"/>
      <c r="C80" s="3" t="s">
        <v>18</v>
      </c>
      <c r="D80" s="3" t="s">
        <v>18</v>
      </c>
      <c r="E80" s="3"/>
      <c r="F80" s="3" t="s">
        <v>18</v>
      </c>
      <c r="G80" s="16"/>
      <c r="H80" s="3"/>
      <c r="I80" s="3"/>
      <c r="J80" s="34"/>
      <c r="K80" s="2"/>
      <c r="L80" s="2"/>
    </row>
    <row r="81" spans="1:12" ht="15.75">
      <c r="A81" s="1">
        <v>57</v>
      </c>
      <c r="B81" s="2" t="s">
        <v>77</v>
      </c>
      <c r="C81" s="13"/>
      <c r="D81" s="37"/>
      <c r="E81" s="37"/>
      <c r="F81" s="3"/>
      <c r="G81" s="16"/>
      <c r="H81" s="13"/>
      <c r="I81" s="13"/>
      <c r="J81" s="34"/>
      <c r="K81" s="2"/>
      <c r="L81" s="2"/>
    </row>
    <row r="82" spans="1:12" ht="15.75">
      <c r="A82" s="1">
        <v>58</v>
      </c>
      <c r="B82" s="2" t="s">
        <v>78</v>
      </c>
      <c r="C82" s="18"/>
      <c r="D82" s="39"/>
      <c r="E82" s="39"/>
      <c r="F82" s="18"/>
      <c r="G82" s="16"/>
      <c r="H82" s="18"/>
      <c r="I82" s="18"/>
      <c r="J82" s="34"/>
      <c r="K82" s="2"/>
      <c r="L82" s="2"/>
    </row>
    <row r="83" spans="1:12" ht="15.75">
      <c r="A83" s="1"/>
      <c r="B83" s="2"/>
      <c r="C83" s="3" t="s">
        <v>18</v>
      </c>
      <c r="D83" s="3" t="s">
        <v>18</v>
      </c>
      <c r="E83" s="3"/>
      <c r="F83" s="3" t="s">
        <v>18</v>
      </c>
      <c r="G83" s="16"/>
      <c r="H83" s="3"/>
      <c r="I83" s="3"/>
      <c r="J83" s="34"/>
      <c r="K83" s="2"/>
      <c r="L83" s="2"/>
    </row>
    <row r="84" spans="1:12" ht="16.5" thickBot="1">
      <c r="A84" s="1">
        <v>59</v>
      </c>
      <c r="B84" s="2" t="s">
        <v>79</v>
      </c>
      <c r="C84" s="19">
        <f>SUM(C81:C83)</f>
        <v>0</v>
      </c>
      <c r="D84" s="19"/>
      <c r="E84" s="19"/>
      <c r="F84" s="19">
        <f>SUM(F81:F83)</f>
        <v>0</v>
      </c>
      <c r="G84" s="16"/>
      <c r="H84" s="19">
        <v>0</v>
      </c>
      <c r="I84" s="19">
        <f>SUM(I81:I83)</f>
        <v>0</v>
      </c>
      <c r="J84" s="34"/>
      <c r="K84" s="2"/>
      <c r="L84" s="2"/>
    </row>
    <row r="85" spans="1:12" ht="16.5" thickTop="1">
      <c r="A85" s="1"/>
      <c r="B85" s="2"/>
      <c r="C85" s="3" t="s">
        <v>18</v>
      </c>
      <c r="D85" s="3" t="s">
        <v>18</v>
      </c>
      <c r="E85" s="3"/>
      <c r="F85" s="3" t="s">
        <v>18</v>
      </c>
      <c r="G85" s="16"/>
      <c r="H85" s="3"/>
      <c r="I85" s="3"/>
      <c r="J85" s="34"/>
      <c r="K85" s="2"/>
      <c r="L85" s="2"/>
    </row>
    <row r="86" spans="1:12" ht="16.5" thickBot="1">
      <c r="A86" s="1">
        <v>60</v>
      </c>
      <c r="B86" s="30" t="s">
        <v>80</v>
      </c>
      <c r="C86" s="26">
        <f>C79-C84</f>
        <v>-67046</v>
      </c>
      <c r="D86" s="26">
        <f>D79-D84</f>
        <v>6487.36</v>
      </c>
      <c r="E86" s="26">
        <f>E79-E84</f>
        <v>-3500</v>
      </c>
      <c r="F86" s="26">
        <f>F79-F84</f>
        <v>-64058.640000000014</v>
      </c>
      <c r="G86" s="31"/>
      <c r="H86" s="26">
        <f>H79-H84</f>
        <v>-47265.053316000005</v>
      </c>
      <c r="I86" s="26">
        <f>I79-I84</f>
        <v>-49161</v>
      </c>
      <c r="J86" s="34"/>
      <c r="K86" s="2"/>
      <c r="L86" s="2"/>
    </row>
    <row r="87" spans="1:12" ht="16.5" thickTop="1">
      <c r="A87" s="1"/>
      <c r="B87" s="8"/>
      <c r="C87" s="3"/>
      <c r="D87" s="3"/>
      <c r="E87" s="3"/>
      <c r="F87" s="3"/>
      <c r="G87" s="16"/>
      <c r="H87" s="3"/>
      <c r="I87" s="3"/>
      <c r="J87" s="34"/>
      <c r="K87" s="2"/>
      <c r="L87" s="2"/>
    </row>
    <row r="88" spans="1:12" ht="15.75">
      <c r="A88" s="1"/>
      <c r="B88" s="15" t="s">
        <v>81</v>
      </c>
      <c r="C88" s="13"/>
      <c r="D88" s="3"/>
      <c r="E88" s="3"/>
      <c r="F88" s="3"/>
      <c r="G88" s="16"/>
      <c r="H88" s="13"/>
      <c r="I88" s="13"/>
      <c r="J88" s="34"/>
      <c r="K88" s="2"/>
      <c r="L88" s="2"/>
    </row>
    <row r="89" spans="1:12" ht="15.75">
      <c r="A89" s="1">
        <v>61</v>
      </c>
      <c r="B89" s="2" t="s">
        <v>82</v>
      </c>
      <c r="C89" s="13"/>
      <c r="D89" s="37"/>
      <c r="E89" s="37"/>
      <c r="F89" s="3"/>
      <c r="G89" s="16"/>
      <c r="H89" s="13">
        <v>0</v>
      </c>
      <c r="I89" s="13">
        <v>0</v>
      </c>
      <c r="J89" s="34"/>
      <c r="K89" s="2"/>
      <c r="L89" s="2"/>
    </row>
    <row r="90" spans="1:12" ht="15.75">
      <c r="A90" s="1">
        <v>62</v>
      </c>
      <c r="B90" s="2" t="s">
        <v>51</v>
      </c>
      <c r="C90" s="18"/>
      <c r="D90" s="39"/>
      <c r="E90" s="39"/>
      <c r="F90" s="18"/>
      <c r="G90" s="16"/>
      <c r="H90" s="18">
        <v>0</v>
      </c>
      <c r="I90" s="18">
        <v>0</v>
      </c>
      <c r="J90" s="34"/>
      <c r="K90" s="2"/>
      <c r="L90" s="2"/>
    </row>
    <row r="91" spans="1:12" ht="15.75">
      <c r="A91" s="1"/>
      <c r="B91" s="2"/>
      <c r="C91" s="3" t="s">
        <v>18</v>
      </c>
      <c r="D91" s="3" t="s">
        <v>18</v>
      </c>
      <c r="E91" s="3"/>
      <c r="F91" s="3" t="s">
        <v>18</v>
      </c>
      <c r="G91" s="16"/>
      <c r="H91" s="3"/>
      <c r="I91" s="3"/>
      <c r="J91" s="34"/>
      <c r="K91" s="2"/>
      <c r="L91" s="2"/>
    </row>
    <row r="92" spans="1:12" ht="16.5" thickBot="1">
      <c r="A92" s="25">
        <v>63</v>
      </c>
      <c r="B92" s="15" t="s">
        <v>83</v>
      </c>
      <c r="C92" s="19">
        <f>SUM(C89:C90)</f>
        <v>0</v>
      </c>
      <c r="D92" s="19">
        <f>SUM(D89:D90)</f>
        <v>0</v>
      </c>
      <c r="E92" s="19">
        <f>SUM(E89:E90)</f>
        <v>0</v>
      </c>
      <c r="F92" s="19">
        <f>SUM(F89:F90)</f>
        <v>0</v>
      </c>
      <c r="G92" s="16"/>
      <c r="H92" s="19">
        <f>SUM(H89:H90)</f>
        <v>0</v>
      </c>
      <c r="I92" s="19">
        <f>SUM(I89:I90)</f>
        <v>0</v>
      </c>
      <c r="J92" s="34"/>
      <c r="K92" s="2"/>
      <c r="L92" s="2"/>
    </row>
    <row r="93" spans="1:12" ht="17.25" thickBot="1" thickTop="1">
      <c r="A93" s="29"/>
      <c r="B93" s="8"/>
      <c r="C93" s="3" t="s">
        <v>18</v>
      </c>
      <c r="D93" s="3" t="s">
        <v>18</v>
      </c>
      <c r="E93" s="3"/>
      <c r="F93" s="3" t="s">
        <v>18</v>
      </c>
      <c r="G93" s="16"/>
      <c r="H93" s="3"/>
      <c r="I93" s="3"/>
      <c r="J93" s="34"/>
      <c r="K93" s="2"/>
      <c r="L93" s="2"/>
    </row>
    <row r="94" spans="1:12" ht="16.5" thickBot="1">
      <c r="A94" s="32">
        <v>64</v>
      </c>
      <c r="B94" s="33" t="s">
        <v>84</v>
      </c>
      <c r="C94" s="22">
        <f>C86-C92</f>
        <v>-67046</v>
      </c>
      <c r="D94" s="22">
        <f>D86-D92</f>
        <v>6487.36</v>
      </c>
      <c r="E94" s="22">
        <f>E86-E92</f>
        <v>-3500</v>
      </c>
      <c r="F94" s="22">
        <f>F86-F92</f>
        <v>-64058.640000000014</v>
      </c>
      <c r="G94" s="23"/>
      <c r="H94" s="22">
        <f>H86-H92</f>
        <v>-47265.053316000005</v>
      </c>
      <c r="I94" s="23">
        <f>I86-I92</f>
        <v>-49161</v>
      </c>
      <c r="J94" s="34"/>
      <c r="K94" s="2"/>
      <c r="L94" s="2"/>
    </row>
    <row r="97" ht="23.25">
      <c r="B97" s="34" t="s">
        <v>85</v>
      </c>
    </row>
    <row r="98" ht="15">
      <c r="B98" s="34" t="s">
        <v>95</v>
      </c>
    </row>
    <row r="99" ht="15">
      <c r="B99" s="35" t="s">
        <v>96</v>
      </c>
    </row>
    <row r="100" ht="15">
      <c r="B100" s="34" t="s">
        <v>97</v>
      </c>
    </row>
    <row r="101" ht="23.25">
      <c r="B101" s="34" t="s">
        <v>98</v>
      </c>
    </row>
    <row r="102" ht="23.25">
      <c r="B102" s="34" t="s">
        <v>99</v>
      </c>
    </row>
    <row r="103" ht="15">
      <c r="B103" s="34"/>
    </row>
    <row r="104" ht="15">
      <c r="B104" s="34"/>
    </row>
    <row r="105" ht="15">
      <c r="B105" s="34"/>
    </row>
    <row r="106" ht="15">
      <c r="B106" s="34"/>
    </row>
    <row r="107" ht="15">
      <c r="B107" s="34"/>
    </row>
    <row r="108" ht="15">
      <c r="B108" s="34"/>
    </row>
    <row r="109" ht="15">
      <c r="B109" s="34"/>
    </row>
    <row r="110" ht="15">
      <c r="B110" s="34"/>
    </row>
    <row r="111" ht="15">
      <c r="B111" s="34"/>
    </row>
    <row r="112" ht="15">
      <c r="B112" s="34"/>
    </row>
    <row r="113" ht="15">
      <c r="B113" s="34"/>
    </row>
    <row r="114" ht="15">
      <c r="B114" s="34"/>
    </row>
  </sheetData>
  <sheetProtection/>
  <mergeCells count="8">
    <mergeCell ref="A1:L1"/>
    <mergeCell ref="A2:L2"/>
    <mergeCell ref="A3:L3"/>
    <mergeCell ref="G6:H6"/>
    <mergeCell ref="C7:C8"/>
    <mergeCell ref="D7:G7"/>
    <mergeCell ref="H7:H8"/>
    <mergeCell ref="I7:I8"/>
  </mergeCells>
  <printOptions/>
  <pageMargins left="0.7" right="0.7" top="0.75" bottom="0.75" header="0.3" footer="0.3"/>
  <pageSetup horizontalDpi="600" verticalDpi="600" orientation="portrait" scale="53" r:id="rId1"/>
  <headerFooter alignWithMargins="0">
    <oddHeader>&amp;R&amp;"Times New Roman,Regular"&amp;9Exhibit 1.3
Page &amp;P of &amp;N
Docket 08-010-01
Kasi Boede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KBoede</dc:creator>
  <cp:keywords/>
  <dc:description/>
  <cp:lastModifiedBy>sbintz</cp:lastModifiedBy>
  <cp:lastPrinted>2009-05-07T15:00:57Z</cp:lastPrinted>
  <dcterms:created xsi:type="dcterms:W3CDTF">2009-05-06T19:25:14Z</dcterms:created>
  <dcterms:modified xsi:type="dcterms:W3CDTF">2009-05-18T15:41:07Z</dcterms:modified>
  <cp:category>::ODMA\GRPWISE\ASPOSUPT.PUPSC.PUPSCDocs:62013.1</cp:category>
  <cp:version/>
  <cp:contentType/>
  <cp:contentStatus/>
</cp:coreProperties>
</file>